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tratechinc.sharepoint.com/teams/IAEExternal_COWProjects-EXTERNAL_PDLouiseBridge/Shared Documents/EXTERNAL_Louise Bridge/Ph 1_PD/Deliverables/CSS No.8 Stabilization Works/Tender 533-2026/"/>
    </mc:Choice>
  </mc:AlternateContent>
  <xr:revisionPtr revIDLastSave="934" documentId="8_{D56B7924-1C13-40BC-8949-F9284383146F}" xr6:coauthVersionLast="47" xr6:coauthVersionMax="47" xr10:uidLastSave="{BFD30D8E-9BD3-4339-AE82-02C262EB93AD}"/>
  <bookViews>
    <workbookView xWindow="28680" yWindow="-120" windowWidth="38640" windowHeight="21120" xr2:uid="{06A22CEA-1FF5-4329-A660-1748076B6ACD}"/>
  </bookViews>
  <sheets>
    <sheet name="533-2026" sheetId="4" r:id="rId1"/>
  </sheets>
  <externalReferences>
    <externalReference r:id="rId2"/>
  </externalReferences>
  <definedNames>
    <definedName name="_10PAGE_1_OF_13">'[1]FORM B; PRICES'!#REF!</definedName>
    <definedName name="_12TENDER_SUBMISSI">'[1]FORM B; PRICES'!#REF!</definedName>
    <definedName name="_20TENDER_NO._181">'[1]FORM B; PRICES'!#REF!</definedName>
    <definedName name="_30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'533-2026'!$F$1:$F$137</definedName>
    <definedName name="BClean">#REF!</definedName>
    <definedName name="ColumnTypes" localSheetId="0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 localSheetId="0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'533-2026'!$A$1:$H$113</definedName>
    <definedName name="Print_Area_1" localSheetId="0">'533-2026'!$B$6:$H$134</definedName>
    <definedName name="Print_Area_2">#REF!</definedName>
    <definedName name="_xlnm.Print_Titles" localSheetId="0">'533-2026'!$1:$5</definedName>
    <definedName name="_xlnm.Print_Titles">#REF!</definedName>
    <definedName name="Sample" localSheetId="0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 localSheetId="0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4" l="1"/>
  <c r="H93" i="4"/>
  <c r="H92" i="4"/>
  <c r="H60" i="4"/>
  <c r="H59" i="4"/>
  <c r="H58" i="4"/>
  <c r="H94" i="4"/>
  <c r="H90" i="4"/>
  <c r="H89" i="4"/>
  <c r="H88" i="4"/>
  <c r="H86" i="4"/>
  <c r="H77" i="4"/>
  <c r="H76" i="4"/>
  <c r="H74" i="4"/>
  <c r="H73" i="4"/>
  <c r="H72" i="4"/>
  <c r="H71" i="4"/>
  <c r="H70" i="4"/>
  <c r="H68" i="4"/>
  <c r="H67" i="4"/>
  <c r="H66" i="4"/>
  <c r="H65" i="4"/>
  <c r="H64" i="4"/>
  <c r="H62" i="4"/>
  <c r="H56" i="4"/>
  <c r="H55" i="4"/>
  <c r="H54" i="4"/>
  <c r="H53" i="4"/>
  <c r="H52" i="4"/>
  <c r="H51" i="4"/>
  <c r="H50" i="4"/>
  <c r="H48" i="4"/>
  <c r="H47" i="4"/>
  <c r="H46" i="4"/>
  <c r="H45" i="4"/>
  <c r="H44" i="4"/>
  <c r="H39" i="4"/>
  <c r="H35" i="4"/>
  <c r="H31" i="4"/>
  <c r="H30" i="4"/>
  <c r="H28" i="4"/>
  <c r="H27" i="4"/>
  <c r="H25" i="4"/>
  <c r="H24" i="4"/>
  <c r="H22" i="4"/>
  <c r="H21" i="4"/>
  <c r="H18" i="4"/>
  <c r="H17" i="4"/>
  <c r="H15" i="4"/>
  <c r="H14" i="4"/>
  <c r="H12" i="4"/>
  <c r="H11" i="4"/>
  <c r="H10" i="4"/>
  <c r="H97" i="4"/>
  <c r="H8" i="4"/>
  <c r="B82" i="4"/>
  <c r="C82" i="4"/>
  <c r="H33" i="4"/>
  <c r="H32" i="4"/>
  <c r="H43" i="4"/>
  <c r="H37" i="4"/>
  <c r="H38" i="4"/>
  <c r="H78" i="4"/>
  <c r="C107" i="4"/>
  <c r="B107" i="4"/>
  <c r="C106" i="4"/>
  <c r="B106" i="4"/>
  <c r="B105" i="4"/>
  <c r="C102" i="4"/>
  <c r="B102" i="4"/>
  <c r="B101" i="4"/>
  <c r="B100" i="4"/>
  <c r="C95" i="4"/>
  <c r="B95" i="4"/>
  <c r="C79" i="4"/>
  <c r="C101" i="4" s="1"/>
  <c r="B79" i="4"/>
  <c r="H42" i="4"/>
  <c r="H79" i="4" l="1"/>
  <c r="H101" i="4" s="1"/>
  <c r="H95" i="4"/>
  <c r="H106" i="4" s="1"/>
  <c r="H81" i="4"/>
  <c r="H82" i="4" l="1"/>
  <c r="H102" i="4" s="1"/>
  <c r="H103" i="4" s="1"/>
  <c r="H98" i="4"/>
  <c r="H107" i="4" l="1"/>
  <c r="H108" i="4" s="1"/>
  <c r="G109" i="4" s="1"/>
</calcChain>
</file>

<file path=xl/sharedStrings.xml><?xml version="1.0" encoding="utf-8"?>
<sst xmlns="http://schemas.openxmlformats.org/spreadsheetml/2006/main" count="292" uniqueCount="140">
  <si>
    <t>FORM B:PRICES</t>
  </si>
  <si>
    <t>(See B10)</t>
  </si>
  <si>
    <t>UNIT PRICES</t>
  </si>
  <si>
    <t>CODE</t>
  </si>
  <si>
    <t>ITEM</t>
  </si>
  <si>
    <t>DESCRIPTION</t>
  </si>
  <si>
    <t>SPEC.</t>
  </si>
  <si>
    <t>UNIT</t>
  </si>
  <si>
    <t>APPROX.</t>
  </si>
  <si>
    <t>UNIT PRICE</t>
  </si>
  <si>
    <t>AMOUNT</t>
  </si>
  <si>
    <t>REF.</t>
  </si>
  <si>
    <t>QUANTITY</t>
  </si>
  <si>
    <t>PART 1</t>
  </si>
  <si>
    <t>A</t>
  </si>
  <si>
    <t>SUBSTRUCTURE REHABILITATION &amp; RIVERBANK STABILIZATION WORKS</t>
  </si>
  <si>
    <t>A.1</t>
  </si>
  <si>
    <t>Site Development - Part 1 Works</t>
  </si>
  <si>
    <t>E10</t>
  </si>
  <si>
    <t>L.S.</t>
  </si>
  <si>
    <t>A.2</t>
  </si>
  <si>
    <t>Rockfill Columns</t>
  </si>
  <si>
    <t>E13</t>
  </si>
  <si>
    <t>i)</t>
  </si>
  <si>
    <t>Drill Rockfill Column Shafts</t>
  </si>
  <si>
    <t>m</t>
  </si>
  <si>
    <t>ii)</t>
  </si>
  <si>
    <t>Deep Sleeving Rockfill Column Shafts</t>
  </si>
  <si>
    <t>each</t>
  </si>
  <si>
    <t>iii)</t>
  </si>
  <si>
    <t>Supply and  Compact Rockfill for Rockfill Columns</t>
  </si>
  <si>
    <t>tonne</t>
  </si>
  <si>
    <t>A.3</t>
  </si>
  <si>
    <t>Temporary Rock Access Berms</t>
  </si>
  <si>
    <t>E14</t>
  </si>
  <si>
    <t>Pier SU2</t>
  </si>
  <si>
    <t>Pier SU4</t>
  </si>
  <si>
    <t>A.4</t>
  </si>
  <si>
    <t>Supplying and Driving Sheet Piles</t>
  </si>
  <si>
    <t>E15</t>
  </si>
  <si>
    <t>A.5</t>
  </si>
  <si>
    <t>Masonry Pier Shaft Preparation</t>
  </si>
  <si>
    <t>E16</t>
  </si>
  <si>
    <t>(a)</t>
  </si>
  <si>
    <t>Phase 1 Masonry Pier Shaft Preparation and Removals</t>
  </si>
  <si>
    <t>(b)</t>
  </si>
  <si>
    <t>Phase 2 Stage 1 Masonry Pier Shaft  Removals</t>
  </si>
  <si>
    <t>Phase 2 Stage 2 Masonry Pier Shaft  Removals</t>
  </si>
  <si>
    <t>A.6</t>
  </si>
  <si>
    <t>Supply and Installation of Micropiles</t>
  </si>
  <si>
    <t>E17</t>
  </si>
  <si>
    <t>A.7</t>
  </si>
  <si>
    <t>Supply of Black Reinforcing Steel</t>
  </si>
  <si>
    <t>E18</t>
  </si>
  <si>
    <t>kg</t>
  </si>
  <si>
    <t>A.8</t>
  </si>
  <si>
    <t>Placing Black Reinforcing Steel</t>
  </si>
  <si>
    <t>A.9</t>
  </si>
  <si>
    <t>Mechanical Splice Bar Couplers</t>
  </si>
  <si>
    <t>For 25M Bars</t>
  </si>
  <si>
    <t>A.10</t>
  </si>
  <si>
    <t>Drilling and Placing Dowels</t>
  </si>
  <si>
    <t>E19</t>
  </si>
  <si>
    <t>15M Dowels</t>
  </si>
  <si>
    <t>20M Dowels</t>
  </si>
  <si>
    <t>A.11</t>
  </si>
  <si>
    <t>Coring and Placing 45M Tie Bar Assemblies</t>
  </si>
  <si>
    <t>Ea</t>
  </si>
  <si>
    <t>A.12</t>
  </si>
  <si>
    <t>Supply and Place Structural Concrete</t>
  </si>
  <si>
    <t>E20</t>
  </si>
  <si>
    <t>Base Slab</t>
  </si>
  <si>
    <t>Pile Foundation Cap</t>
  </si>
  <si>
    <t>Phase 1 Pier Jacket</t>
  </si>
  <si>
    <t>iv)</t>
  </si>
  <si>
    <t>Phase 2 Stage 1 Pier Cap</t>
  </si>
  <si>
    <t>v)</t>
  </si>
  <si>
    <t>Phase 2 Stage 2 Pier Cap</t>
  </si>
  <si>
    <t>vi)</t>
  </si>
  <si>
    <t>Span 1 Bearing Pedestals</t>
  </si>
  <si>
    <t>vii)</t>
  </si>
  <si>
    <t>Span 2 Bearing Pedestals</t>
  </si>
  <si>
    <t>Span 3 Bearing Pedestals</t>
  </si>
  <si>
    <t>Span 4 Bearing Pedestals</t>
  </si>
  <si>
    <t>A.13</t>
  </si>
  <si>
    <t>Supplying and Placing Rip Rap</t>
  </si>
  <si>
    <t>E21</t>
  </si>
  <si>
    <t>Class 350 with Geotextile</t>
  </si>
  <si>
    <t>Class 350 without Geotextile</t>
  </si>
  <si>
    <t>Class 450 with Geotextile</t>
  </si>
  <si>
    <t>Class 450 without Geotextile</t>
  </si>
  <si>
    <t>A.14</t>
  </si>
  <si>
    <t>Supply and Install Erosion Control Blanket</t>
  </si>
  <si>
    <t>E22</t>
  </si>
  <si>
    <r>
      <t>m</t>
    </r>
    <r>
      <rPr>
        <vertAlign val="superscript"/>
        <sz val="12"/>
        <color theme="1"/>
        <rFont val="Arial"/>
        <family val="2"/>
      </rPr>
      <t>2</t>
    </r>
  </si>
  <si>
    <t>A.15</t>
  </si>
  <si>
    <t>Temporary Superstructure Jacking and Bearing Removal</t>
  </si>
  <si>
    <t>E23</t>
  </si>
  <si>
    <t>Abutment SU1</t>
  </si>
  <si>
    <t>Pier SU5</t>
  </si>
  <si>
    <t>A.16</t>
  </si>
  <si>
    <t>Installation of SU1 Expansion Pot Bearings</t>
  </si>
  <si>
    <t>E24</t>
  </si>
  <si>
    <t xml:space="preserve">each </t>
  </si>
  <si>
    <t>A.17</t>
  </si>
  <si>
    <t>Supply and Installation of Bearings</t>
  </si>
  <si>
    <t xml:space="preserve">SU2 - Span 1 Fixed Spherical </t>
  </si>
  <si>
    <t>SU2 - Span 2 Expansion Spherical with Uplift Restraint</t>
  </si>
  <si>
    <t>SU4 - Span 3 Expansion Spherical with Uplift Restraint</t>
  </si>
  <si>
    <t>SU4 - Span 4 Fixed Spherical</t>
  </si>
  <si>
    <t>SU5 - Span 4 Expansion Pot</t>
  </si>
  <si>
    <t>A.18</t>
  </si>
  <si>
    <t>E25</t>
  </si>
  <si>
    <t>A.19</t>
  </si>
  <si>
    <t>Supply and Installation of Shear Studs</t>
  </si>
  <si>
    <t>Subtotal:</t>
  </si>
  <si>
    <t>B</t>
  </si>
  <si>
    <t>MOBILIZATION AND DEMOBILIZATION</t>
  </si>
  <si>
    <t>I001</t>
  </si>
  <si>
    <t>B.1</t>
  </si>
  <si>
    <t xml:space="preserve">Mobilization and Demobilization </t>
  </si>
  <si>
    <t>E4</t>
  </si>
  <si>
    <t xml:space="preserve">PART 2 </t>
  </si>
  <si>
    <t>C</t>
  </si>
  <si>
    <t>NORTH RIVERBANK STABILIZATION WORKS EAST OF BRIDGE</t>
  </si>
  <si>
    <t>C.1</t>
  </si>
  <si>
    <t>Site Development - Part 2 Works</t>
  </si>
  <si>
    <t>C.2</t>
  </si>
  <si>
    <t>C.3</t>
  </si>
  <si>
    <t>C.4</t>
  </si>
  <si>
    <t>D</t>
  </si>
  <si>
    <t>REMOBILIZATION AND DEMOBILIZATION  - FORCED DEFERRAL OF PART 2 WORKS</t>
  </si>
  <si>
    <t>D.1</t>
  </si>
  <si>
    <t>Remobilization and Demobilization - Forced Deferral of Part 2 Works</t>
  </si>
  <si>
    <t>SUMMARY</t>
  </si>
  <si>
    <t>(total price) PART 1</t>
  </si>
  <si>
    <t>(total price) PART 2)</t>
  </si>
  <si>
    <t xml:space="preserve">TOTAL BID PRICE (GST extra)                                                                                                            (in figures)                                             </t>
  </si>
  <si>
    <t>Name of Bidder</t>
  </si>
  <si>
    <t>Fabrication and Installation of Steel Ice Breaker Nosings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</si>
</sst>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$&quot;#,##0.00"/>
    <numFmt numFmtId="166" formatCode="0."/>
    <numFmt numFmtId="167" formatCode="0;0;&quot;&quot;;@"/>
    <numFmt numFmtId="168" formatCode="0;0;[Red]&quot;###&quot;;@"/>
    <numFmt numFmtId="169" formatCode="0.0"/>
  </numFmts>
  <fonts count="21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b/>
      <sz val="16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  <font>
      <b/>
      <i/>
      <sz val="12"/>
      <name val="Cambria"/>
      <family val="1"/>
    </font>
    <font>
      <b/>
      <i/>
      <sz val="12"/>
      <name val="Arial"/>
      <family val="2"/>
    </font>
    <font>
      <sz val="10"/>
      <name val="Cambria"/>
      <family val="1"/>
    </font>
    <font>
      <sz val="10"/>
      <name val="Arial"/>
      <family val="2"/>
    </font>
    <font>
      <vertAlign val="superscript"/>
      <sz val="12"/>
      <color theme="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3">
    <xf numFmtId="0" fontId="0" fillId="0" borderId="0"/>
    <xf numFmtId="0" fontId="2" fillId="2" borderId="0"/>
    <xf numFmtId="44" fontId="2" fillId="0" borderId="0" applyFont="0" applyFill="0" applyBorder="0" applyAlignment="0" applyProtection="0"/>
    <xf numFmtId="0" fontId="1" fillId="0" borderId="0"/>
    <xf numFmtId="0" fontId="5" fillId="3" borderId="0"/>
    <xf numFmtId="0" fontId="5" fillId="3" borderId="0"/>
    <xf numFmtId="0" fontId="2" fillId="0" borderId="0"/>
    <xf numFmtId="0" fontId="8" fillId="0" borderId="0"/>
    <xf numFmtId="0" fontId="9" fillId="0" borderId="0"/>
    <xf numFmtId="164" fontId="2" fillId="0" borderId="0" applyFont="0" applyFill="0" applyBorder="0" applyAlignment="0" applyProtection="0"/>
    <xf numFmtId="0" fontId="5" fillId="3" borderId="0"/>
    <xf numFmtId="0" fontId="8" fillId="0" borderId="0"/>
    <xf numFmtId="164" fontId="18" fillId="0" borderId="0" applyFont="0" applyFill="0" applyBorder="0" applyAlignment="0" applyProtection="0"/>
  </cellStyleXfs>
  <cellXfs count="178">
    <xf numFmtId="0" fontId="0" fillId="0" borderId="0" xfId="0"/>
    <xf numFmtId="165" fontId="7" fillId="0" borderId="20" xfId="6" applyNumberFormat="1" applyFont="1" applyBorder="1" applyAlignment="1" applyProtection="1">
      <alignment vertical="top"/>
      <protection locked="0"/>
    </xf>
    <xf numFmtId="165" fontId="3" fillId="0" borderId="1" xfId="9" applyNumberFormat="1" applyFont="1" applyFill="1" applyBorder="1" applyAlignment="1" applyProtection="1">
      <alignment vertical="center"/>
    </xf>
    <xf numFmtId="7" fontId="5" fillId="3" borderId="7" xfId="5" applyNumberFormat="1" applyBorder="1" applyAlignment="1" applyProtection="1">
      <alignment horizontal="right"/>
    </xf>
    <xf numFmtId="0" fontId="11" fillId="3" borderId="21" xfId="5" applyFont="1" applyBorder="1" applyAlignment="1" applyProtection="1">
      <alignment horizontal="center" vertical="center"/>
    </xf>
    <xf numFmtId="1" fontId="12" fillId="3" borderId="25" xfId="5" applyNumberFormat="1" applyFont="1" applyBorder="1" applyAlignment="1" applyProtection="1">
      <alignment horizontal="left" vertical="center" wrapText="1"/>
    </xf>
    <xf numFmtId="1" fontId="12" fillId="3" borderId="26" xfId="5" applyNumberFormat="1" applyFont="1" applyBorder="1" applyAlignment="1" applyProtection="1">
      <alignment horizontal="left" vertical="center" wrapText="1"/>
    </xf>
    <xf numFmtId="3" fontId="12" fillId="3" borderId="27" xfId="5" applyNumberFormat="1" applyFont="1" applyBorder="1" applyAlignment="1" applyProtection="1">
      <alignment horizontal="left" vertical="center" wrapText="1"/>
    </xf>
    <xf numFmtId="7" fontId="5" fillId="0" borderId="24" xfId="5" applyNumberFormat="1" applyFill="1" applyBorder="1" applyAlignment="1" applyProtection="1">
      <alignment horizontal="right"/>
    </xf>
    <xf numFmtId="7" fontId="5" fillId="3" borderId="24" xfId="5" applyNumberFormat="1" applyBorder="1" applyAlignment="1" applyProtection="1">
      <alignment horizontal="right"/>
    </xf>
    <xf numFmtId="0" fontId="17" fillId="0" borderId="0" xfId="8" applyFont="1" applyAlignment="1" applyProtection="1">
      <alignment vertical="center"/>
    </xf>
    <xf numFmtId="2" fontId="5" fillId="4" borderId="0" xfId="8" applyNumberFormat="1" applyFont="1" applyFill="1" applyAlignment="1" applyProtection="1">
      <alignment vertical="center"/>
    </xf>
    <xf numFmtId="167" fontId="5" fillId="4" borderId="0" xfId="8" applyNumberFormat="1" applyFont="1" applyFill="1" applyAlignment="1" applyProtection="1">
      <alignment horizontal="center" vertical="center"/>
    </xf>
    <xf numFmtId="0" fontId="5" fillId="0" borderId="0" xfId="8" applyFont="1" applyAlignment="1" applyProtection="1">
      <alignment horizontal="center" vertical="center"/>
    </xf>
    <xf numFmtId="0" fontId="8" fillId="0" borderId="0" xfId="8" applyFont="1" applyAlignment="1" applyProtection="1">
      <alignment horizontal="center" vertical="center"/>
    </xf>
    <xf numFmtId="0" fontId="5" fillId="3" borderId="0" xfId="5" applyProtection="1"/>
    <xf numFmtId="0" fontId="5" fillId="3" borderId="7" xfId="5" applyBorder="1" applyAlignment="1" applyProtection="1">
      <alignment horizontal="right"/>
    </xf>
    <xf numFmtId="0" fontId="10" fillId="3" borderId="38" xfId="5" applyFont="1" applyBorder="1" applyAlignment="1" applyProtection="1">
      <alignment horizontal="center" wrapText="1"/>
    </xf>
    <xf numFmtId="0" fontId="10" fillId="3" borderId="30" xfId="5" applyFont="1" applyBorder="1" applyAlignment="1" applyProtection="1">
      <alignment horizontal="center" wrapText="1"/>
    </xf>
    <xf numFmtId="3" fontId="10" fillId="3" borderId="30" xfId="5" applyNumberFormat="1" applyFont="1" applyBorder="1" applyAlignment="1" applyProtection="1">
      <alignment horizontal="center" wrapText="1"/>
    </xf>
    <xf numFmtId="0" fontId="10" fillId="3" borderId="39" xfId="5" applyFont="1" applyBorder="1" applyAlignment="1" applyProtection="1">
      <alignment horizontal="center" wrapText="1"/>
    </xf>
    <xf numFmtId="0" fontId="5" fillId="3" borderId="7" xfId="5" applyBorder="1" applyAlignment="1" applyProtection="1">
      <alignment horizontal="right" vertical="center"/>
    </xf>
    <xf numFmtId="0" fontId="10" fillId="3" borderId="40" xfId="5" applyFont="1" applyBorder="1" applyAlignment="1" applyProtection="1">
      <alignment horizontal="left" vertical="center" wrapText="1"/>
    </xf>
    <xf numFmtId="0" fontId="10" fillId="3" borderId="28" xfId="5" applyFont="1" applyBorder="1" applyAlignment="1" applyProtection="1">
      <alignment horizontal="left" vertical="center" wrapText="1"/>
    </xf>
    <xf numFmtId="3" fontId="10" fillId="3" borderId="28" xfId="5" applyNumberFormat="1" applyFont="1" applyBorder="1" applyAlignment="1" applyProtection="1">
      <alignment horizontal="left" vertical="center" wrapText="1"/>
    </xf>
    <xf numFmtId="0" fontId="5" fillId="0" borderId="0" xfId="5" applyFill="1" applyAlignment="1" applyProtection="1">
      <alignment horizontal="right" vertical="center"/>
    </xf>
    <xf numFmtId="0" fontId="5" fillId="3" borderId="29" xfId="5" applyBorder="1" applyAlignment="1" applyProtection="1">
      <alignment horizontal="right" vertical="center"/>
    </xf>
    <xf numFmtId="0" fontId="5" fillId="3" borderId="0" xfId="5" applyAlignment="1" applyProtection="1">
      <alignment vertical="center"/>
    </xf>
    <xf numFmtId="1" fontId="14" fillId="3" borderId="22" xfId="5" applyNumberFormat="1" applyFont="1" applyBorder="1" applyAlignment="1" applyProtection="1">
      <alignment horizontal="left" vertical="center" wrapText="1"/>
    </xf>
    <xf numFmtId="1" fontId="14" fillId="3" borderId="23" xfId="5" applyNumberFormat="1" applyFont="1" applyBorder="1" applyAlignment="1" applyProtection="1">
      <alignment horizontal="left" vertical="center" wrapText="1"/>
    </xf>
    <xf numFmtId="3" fontId="14" fillId="3" borderId="21" xfId="5" applyNumberFormat="1" applyFont="1" applyBorder="1" applyAlignment="1" applyProtection="1">
      <alignment horizontal="left" vertical="center" wrapText="1"/>
    </xf>
    <xf numFmtId="1" fontId="14" fillId="3" borderId="25" xfId="5" applyNumberFormat="1" applyFont="1" applyBorder="1" applyAlignment="1" applyProtection="1">
      <alignment horizontal="left" vertical="center" wrapText="1"/>
    </xf>
    <xf numFmtId="1" fontId="14" fillId="3" borderId="26" xfId="5" applyNumberFormat="1" applyFont="1" applyBorder="1" applyAlignment="1" applyProtection="1">
      <alignment horizontal="left" vertical="center" wrapText="1"/>
    </xf>
    <xf numFmtId="3" fontId="14" fillId="3" borderId="27" xfId="5" applyNumberFormat="1" applyFont="1" applyBorder="1" applyAlignment="1" applyProtection="1">
      <alignment horizontal="left" vertical="center" wrapText="1"/>
    </xf>
    <xf numFmtId="0" fontId="11" fillId="3" borderId="30" xfId="5" applyFont="1" applyBorder="1" applyAlignment="1" applyProtection="1">
      <alignment horizontal="center"/>
    </xf>
    <xf numFmtId="1" fontId="14" fillId="3" borderId="30" xfId="5" applyNumberFormat="1" applyFont="1" applyBorder="1" applyAlignment="1" applyProtection="1">
      <alignment horizontal="left" wrapText="1"/>
    </xf>
    <xf numFmtId="1" fontId="5" fillId="3" borderId="30" xfId="5" applyNumberFormat="1" applyBorder="1" applyAlignment="1" applyProtection="1">
      <alignment horizontal="center"/>
    </xf>
    <xf numFmtId="1" fontId="5" fillId="3" borderId="30" xfId="5" applyNumberFormat="1" applyBorder="1" applyProtection="1"/>
    <xf numFmtId="3" fontId="5" fillId="3" borderId="30" xfId="5" applyNumberFormat="1" applyBorder="1" applyProtection="1"/>
    <xf numFmtId="0" fontId="11" fillId="0" borderId="30" xfId="5" applyFont="1" applyFill="1" applyBorder="1" applyAlignment="1" applyProtection="1">
      <alignment horizontal="right"/>
    </xf>
    <xf numFmtId="7" fontId="5" fillId="3" borderId="31" xfId="5" applyNumberFormat="1" applyBorder="1" applyAlignment="1" applyProtection="1">
      <alignment horizontal="right"/>
    </xf>
    <xf numFmtId="0" fontId="2" fillId="0" borderId="0" xfId="6" applyProtection="1"/>
    <xf numFmtId="166" fontId="3" fillId="0" borderId="3" xfId="6" applyNumberFormat="1" applyFont="1" applyBorder="1" applyAlignment="1" applyProtection="1">
      <alignment vertical="center"/>
    </xf>
    <xf numFmtId="166" fontId="3" fillId="0" borderId="3" xfId="6" applyNumberFormat="1" applyFont="1" applyBorder="1" applyAlignment="1" applyProtection="1">
      <alignment vertical="center" wrapText="1"/>
    </xf>
    <xf numFmtId="3" fontId="3" fillId="0" borderId="3" xfId="6" applyNumberFormat="1" applyFont="1" applyBorder="1" applyAlignment="1" applyProtection="1">
      <alignment vertical="center"/>
    </xf>
    <xf numFmtId="165" fontId="3" fillId="0" borderId="3" xfId="6" applyNumberFormat="1" applyFont="1" applyBorder="1" applyAlignment="1" applyProtection="1">
      <alignment vertical="center"/>
    </xf>
    <xf numFmtId="0" fontId="10" fillId="3" borderId="41" xfId="5" applyFont="1" applyBorder="1" applyAlignment="1" applyProtection="1">
      <alignment horizontal="left" vertical="center" wrapText="1"/>
    </xf>
    <xf numFmtId="0" fontId="10" fillId="3" borderId="42" xfId="5" applyFont="1" applyBorder="1" applyAlignment="1" applyProtection="1">
      <alignment horizontal="left" vertical="center" wrapText="1"/>
    </xf>
    <xf numFmtId="3" fontId="10" fillId="3" borderId="42" xfId="5" applyNumberFormat="1" applyFont="1" applyBorder="1" applyAlignment="1" applyProtection="1">
      <alignment horizontal="left" vertical="center" wrapText="1"/>
    </xf>
    <xf numFmtId="7" fontId="2" fillId="0" borderId="7" xfId="6" applyNumberFormat="1" applyBorder="1" applyAlignment="1" applyProtection="1">
      <alignment horizontal="right"/>
    </xf>
    <xf numFmtId="0" fontId="2" fillId="0" borderId="43" xfId="6" applyBorder="1" applyAlignment="1" applyProtection="1">
      <alignment horizontal="left"/>
    </xf>
    <xf numFmtId="0" fontId="2" fillId="0" borderId="32" xfId="6" applyBorder="1" applyAlignment="1" applyProtection="1">
      <alignment horizontal="left"/>
    </xf>
    <xf numFmtId="3" fontId="2" fillId="0" borderId="32" xfId="6" applyNumberFormat="1" applyBorder="1" applyAlignment="1" applyProtection="1">
      <alignment horizontal="left"/>
    </xf>
    <xf numFmtId="7" fontId="2" fillId="0" borderId="16" xfId="6" applyNumberFormat="1" applyBorder="1" applyAlignment="1" applyProtection="1">
      <alignment horizontal="center"/>
    </xf>
    <xf numFmtId="7" fontId="2" fillId="0" borderId="15" xfId="6" applyNumberFormat="1" applyBorder="1" applyAlignment="1" applyProtection="1">
      <alignment horizontal="center"/>
    </xf>
    <xf numFmtId="0" fontId="2" fillId="0" borderId="0" xfId="6" applyAlignment="1" applyProtection="1">
      <alignment wrapText="1"/>
    </xf>
    <xf numFmtId="3" fontId="2" fillId="0" borderId="0" xfId="6" applyNumberFormat="1" applyProtection="1"/>
    <xf numFmtId="7" fontId="2" fillId="0" borderId="4" xfId="6" applyNumberFormat="1" applyBorder="1" applyAlignment="1" applyProtection="1">
      <alignment horizontal="center"/>
    </xf>
    <xf numFmtId="0" fontId="2" fillId="0" borderId="34" xfId="6" applyBorder="1" applyProtection="1"/>
    <xf numFmtId="0" fontId="2" fillId="0" borderId="0" xfId="6" applyAlignment="1" applyProtection="1">
      <alignment vertical="top"/>
    </xf>
    <xf numFmtId="0" fontId="2" fillId="0" borderId="0" xfId="6" applyAlignment="1" applyProtection="1">
      <alignment horizontal="center"/>
    </xf>
    <xf numFmtId="3" fontId="2" fillId="0" borderId="1" xfId="6" applyNumberFormat="1" applyBorder="1" applyAlignment="1" applyProtection="1">
      <alignment horizontal="left"/>
    </xf>
    <xf numFmtId="4" fontId="2" fillId="0" borderId="1" xfId="6" applyNumberFormat="1" applyBorder="1" applyAlignment="1" applyProtection="1">
      <alignment horizontal="left"/>
    </xf>
    <xf numFmtId="165" fontId="2" fillId="0" borderId="33" xfId="6" applyNumberFormat="1" applyBorder="1" applyAlignment="1" applyProtection="1">
      <alignment horizontal="right"/>
    </xf>
    <xf numFmtId="0" fontId="2" fillId="0" borderId="4" xfId="6" applyBorder="1" applyAlignment="1" applyProtection="1">
      <alignment vertical="top"/>
    </xf>
    <xf numFmtId="0" fontId="2" fillId="0" borderId="4" xfId="6" applyBorder="1" applyAlignment="1" applyProtection="1">
      <alignment wrapText="1"/>
    </xf>
    <xf numFmtId="0" fontId="2" fillId="0" borderId="4" xfId="6" applyBorder="1" applyAlignment="1" applyProtection="1">
      <alignment horizontal="center"/>
    </xf>
    <xf numFmtId="0" fontId="2" fillId="0" borderId="4" xfId="6" applyBorder="1" applyProtection="1"/>
    <xf numFmtId="3" fontId="2" fillId="0" borderId="4" xfId="6" applyNumberFormat="1" applyBorder="1" applyAlignment="1" applyProtection="1">
      <alignment horizontal="left"/>
    </xf>
    <xf numFmtId="4" fontId="2" fillId="0" borderId="4" xfId="6" applyNumberFormat="1" applyBorder="1" applyAlignment="1" applyProtection="1">
      <alignment horizontal="left"/>
    </xf>
    <xf numFmtId="165" fontId="2" fillId="0" borderId="34" xfId="6" applyNumberFormat="1" applyBorder="1" applyAlignment="1" applyProtection="1">
      <alignment horizontal="right"/>
    </xf>
    <xf numFmtId="0" fontId="6" fillId="0" borderId="0" xfId="10" applyFont="1" applyFill="1" applyAlignment="1" applyProtection="1">
      <alignment horizontal="left"/>
    </xf>
    <xf numFmtId="0" fontId="6" fillId="0" borderId="0" xfId="10" applyFont="1" applyFill="1" applyAlignment="1" applyProtection="1">
      <alignment horizontal="left" wrapText="1"/>
    </xf>
    <xf numFmtId="3" fontId="6" fillId="0" borderId="0" xfId="10" applyNumberFormat="1" applyFont="1" applyFill="1" applyAlignment="1" applyProtection="1">
      <alignment horizontal="center"/>
    </xf>
    <xf numFmtId="165" fontId="6" fillId="0" borderId="0" xfId="10" applyNumberFormat="1" applyFont="1" applyFill="1" applyAlignment="1" applyProtection="1">
      <alignment horizontal="left"/>
    </xf>
    <xf numFmtId="166" fontId="2" fillId="0" borderId="0" xfId="6" applyNumberFormat="1" applyProtection="1"/>
    <xf numFmtId="0" fontId="2" fillId="0" borderId="0" xfId="6" applyAlignment="1" applyProtection="1">
      <alignment horizontal="center" wrapText="1"/>
    </xf>
    <xf numFmtId="3" fontId="2" fillId="0" borderId="0" xfId="6" applyNumberFormat="1" applyAlignment="1" applyProtection="1">
      <alignment horizontal="center"/>
    </xf>
    <xf numFmtId="165" fontId="2" fillId="0" borderId="0" xfId="6" applyNumberFormat="1" applyAlignment="1" applyProtection="1">
      <alignment horizontal="right"/>
    </xf>
    <xf numFmtId="2" fontId="2" fillId="0" borderId="0" xfId="6" applyNumberFormat="1" applyProtection="1"/>
    <xf numFmtId="0" fontId="3" fillId="0" borderId="0" xfId="6" applyFont="1" applyProtection="1"/>
    <xf numFmtId="166" fontId="2" fillId="0" borderId="0" xfId="6" applyNumberFormat="1" applyAlignment="1" applyProtection="1">
      <alignment wrapText="1"/>
    </xf>
    <xf numFmtId="3" fontId="2" fillId="0" borderId="0" xfId="6" applyNumberFormat="1" applyAlignment="1" applyProtection="1">
      <alignment wrapText="1"/>
    </xf>
    <xf numFmtId="165" fontId="2" fillId="0" borderId="0" xfId="6" applyNumberFormat="1" applyAlignment="1" applyProtection="1">
      <alignment wrapText="1"/>
    </xf>
    <xf numFmtId="166" fontId="2" fillId="0" borderId="5" xfId="6" applyNumberFormat="1" applyBorder="1" applyAlignment="1" applyProtection="1">
      <alignment wrapText="1"/>
    </xf>
    <xf numFmtId="3" fontId="2" fillId="0" borderId="5" xfId="6" applyNumberFormat="1" applyBorder="1" applyAlignment="1" applyProtection="1">
      <alignment wrapText="1"/>
    </xf>
    <xf numFmtId="166" fontId="2" fillId="0" borderId="6" xfId="6" applyNumberFormat="1" applyBorder="1" applyAlignment="1" applyProtection="1">
      <alignment wrapText="1"/>
    </xf>
    <xf numFmtId="3" fontId="2" fillId="0" borderId="6" xfId="6" applyNumberFormat="1" applyBorder="1" applyAlignment="1" applyProtection="1">
      <alignment wrapText="1"/>
    </xf>
    <xf numFmtId="0" fontId="2" fillId="0" borderId="0" xfId="6" applyAlignment="1" applyProtection="1">
      <alignment horizontal="right"/>
    </xf>
    <xf numFmtId="165" fontId="7" fillId="0" borderId="20" xfId="6" applyNumberFormat="1" applyFont="1" applyBorder="1" applyAlignment="1" applyProtection="1">
      <alignment vertical="top"/>
    </xf>
    <xf numFmtId="4" fontId="13" fillId="0" borderId="7" xfId="6" applyNumberFormat="1" applyFont="1" applyBorder="1" applyAlignment="1" applyProtection="1">
      <alignment horizontal="center" vertical="top" wrapText="1"/>
    </xf>
    <xf numFmtId="168" fontId="7" fillId="0" borderId="2" xfId="6" applyNumberFormat="1" applyFont="1" applyBorder="1" applyAlignment="1" applyProtection="1">
      <alignment horizontal="left" vertical="top" wrapText="1"/>
    </xf>
    <xf numFmtId="167" fontId="7" fillId="0" borderId="20" xfId="6" applyNumberFormat="1" applyFont="1" applyBorder="1" applyAlignment="1" applyProtection="1">
      <alignment horizontal="left" vertical="top" wrapText="1"/>
    </xf>
    <xf numFmtId="167" fontId="5" fillId="0" borderId="20" xfId="6" applyNumberFormat="1" applyFont="1" applyBorder="1" applyAlignment="1" applyProtection="1">
      <alignment horizontal="center" vertical="top" wrapText="1"/>
    </xf>
    <xf numFmtId="0" fontId="7" fillId="0" borderId="20" xfId="6" applyFont="1" applyBorder="1" applyAlignment="1" applyProtection="1">
      <alignment horizontal="center" vertical="top" wrapText="1"/>
    </xf>
    <xf numFmtId="3" fontId="7" fillId="0" borderId="20" xfId="6" applyNumberFormat="1" applyFont="1" applyBorder="1" applyAlignment="1" applyProtection="1">
      <alignment horizontal="right" vertical="top"/>
    </xf>
    <xf numFmtId="1" fontId="12" fillId="3" borderId="22" xfId="5" applyNumberFormat="1" applyFont="1" applyBorder="1" applyAlignment="1" applyProtection="1">
      <alignment horizontal="left" vertical="center" wrapText="1"/>
    </xf>
    <xf numFmtId="1" fontId="12" fillId="3" borderId="23" xfId="5" applyNumberFormat="1" applyFont="1" applyBorder="1" applyAlignment="1" applyProtection="1">
      <alignment horizontal="left" vertical="center" wrapText="1"/>
    </xf>
    <xf numFmtId="3" fontId="12" fillId="3" borderId="21" xfId="5" applyNumberFormat="1" applyFont="1" applyBorder="1" applyAlignment="1" applyProtection="1">
      <alignment horizontal="left" vertical="center" wrapText="1"/>
    </xf>
    <xf numFmtId="0" fontId="0" fillId="0" borderId="0" xfId="6" applyFont="1" applyProtection="1"/>
    <xf numFmtId="2" fontId="5" fillId="0" borderId="0" xfId="6" applyNumberFormat="1" applyFont="1" applyAlignment="1" applyProtection="1">
      <alignment horizontal="center"/>
    </xf>
    <xf numFmtId="165" fontId="5" fillId="4" borderId="0" xfId="8" applyNumberFormat="1" applyFont="1" applyFill="1" applyAlignment="1" applyProtection="1">
      <alignment vertical="center"/>
    </xf>
    <xf numFmtId="168" fontId="7" fillId="0" borderId="2" xfId="6" applyNumberFormat="1" applyFont="1" applyBorder="1" applyAlignment="1" applyProtection="1">
      <alignment horizontal="center" vertical="top" wrapText="1"/>
    </xf>
    <xf numFmtId="2" fontId="5" fillId="0" borderId="0" xfId="8" applyNumberFormat="1" applyFont="1" applyAlignment="1" applyProtection="1">
      <alignment vertical="center"/>
    </xf>
    <xf numFmtId="167" fontId="7" fillId="0" borderId="0" xfId="6" applyNumberFormat="1" applyFont="1" applyAlignment="1" applyProtection="1">
      <alignment horizontal="left" vertical="top" wrapText="1"/>
    </xf>
    <xf numFmtId="166" fontId="3" fillId="0" borderId="1" xfId="6" applyNumberFormat="1" applyFont="1" applyBorder="1" applyAlignment="1" applyProtection="1">
      <alignment horizontal="center" vertical="center"/>
    </xf>
    <xf numFmtId="166" fontId="4" fillId="0" borderId="1" xfId="6" applyNumberFormat="1" applyFont="1" applyBorder="1" applyAlignment="1" applyProtection="1">
      <alignment horizontal="left" vertical="center" wrapText="1"/>
    </xf>
    <xf numFmtId="3" fontId="4" fillId="0" borderId="1" xfId="6" applyNumberFormat="1" applyFont="1" applyBorder="1" applyAlignment="1" applyProtection="1">
      <alignment horizontal="left" vertical="center" wrapText="1"/>
    </xf>
    <xf numFmtId="166" fontId="3" fillId="0" borderId="1" xfId="6" applyNumberFormat="1" applyFont="1" applyBorder="1" applyAlignment="1" applyProtection="1">
      <alignment horizontal="right" vertical="center"/>
    </xf>
    <xf numFmtId="0" fontId="2" fillId="0" borderId="7" xfId="6" applyBorder="1" applyProtection="1"/>
    <xf numFmtId="0" fontId="10" fillId="0" borderId="36" xfId="6" applyFont="1" applyBorder="1" applyAlignment="1" applyProtection="1">
      <alignment horizontal="left" vertical="top" wrapText="1"/>
    </xf>
    <xf numFmtId="0" fontId="10" fillId="0" borderId="26" xfId="6" applyFont="1" applyBorder="1" applyAlignment="1" applyProtection="1">
      <alignment horizontal="left" vertical="top" wrapText="1"/>
    </xf>
    <xf numFmtId="3" fontId="10" fillId="0" borderId="27" xfId="6" applyNumberFormat="1" applyFont="1" applyBorder="1" applyAlignment="1" applyProtection="1">
      <alignment horizontal="left" vertical="top" wrapText="1"/>
    </xf>
    <xf numFmtId="7" fontId="5" fillId="0" borderId="14" xfId="6" applyNumberFormat="1" applyFont="1" applyBorder="1" applyAlignment="1" applyProtection="1">
      <alignment horizontal="right"/>
    </xf>
    <xf numFmtId="0" fontId="5" fillId="0" borderId="14" xfId="6" applyFont="1" applyBorder="1" applyAlignment="1" applyProtection="1">
      <alignment horizontal="right"/>
    </xf>
    <xf numFmtId="7" fontId="2" fillId="0" borderId="7" xfId="6" applyNumberFormat="1" applyBorder="1" applyAlignment="1" applyProtection="1">
      <alignment horizontal="right" vertical="center"/>
    </xf>
    <xf numFmtId="0" fontId="11" fillId="0" borderId="15" xfId="6" applyFont="1" applyBorder="1" applyAlignment="1" applyProtection="1">
      <alignment horizontal="center" vertical="center"/>
    </xf>
    <xf numFmtId="1" fontId="12" fillId="0" borderId="37" xfId="6" applyNumberFormat="1" applyFont="1" applyBorder="1" applyAlignment="1" applyProtection="1">
      <alignment horizontal="left" vertical="center" wrapText="1"/>
    </xf>
    <xf numFmtId="1" fontId="12" fillId="0" borderId="16" xfId="6" applyNumberFormat="1" applyFont="1" applyBorder="1" applyAlignment="1" applyProtection="1">
      <alignment horizontal="left" vertical="center" wrapText="1"/>
    </xf>
    <xf numFmtId="3" fontId="12" fillId="0" borderId="17" xfId="6" applyNumberFormat="1" applyFont="1" applyBorder="1" applyAlignment="1" applyProtection="1">
      <alignment horizontal="left" vertical="center" wrapText="1"/>
    </xf>
    <xf numFmtId="7" fontId="2" fillId="0" borderId="18" xfId="6" applyNumberFormat="1" applyBorder="1" applyAlignment="1" applyProtection="1">
      <alignment horizontal="right" vertical="center"/>
    </xf>
    <xf numFmtId="7" fontId="2" fillId="0" borderId="19" xfId="6" applyNumberFormat="1" applyBorder="1" applyAlignment="1" applyProtection="1">
      <alignment horizontal="right" vertical="center"/>
    </xf>
    <xf numFmtId="2" fontId="5" fillId="4" borderId="0" xfId="8" applyNumberFormat="1" applyFont="1" applyFill="1" applyAlignment="1" applyProtection="1">
      <alignment horizontal="left" vertical="center"/>
    </xf>
    <xf numFmtId="168" fontId="7" fillId="0" borderId="2" xfId="6" applyNumberFormat="1" applyFont="1" applyBorder="1" applyAlignment="1" applyProtection="1">
      <alignment horizontal="right" vertical="top" wrapText="1"/>
    </xf>
    <xf numFmtId="0" fontId="5" fillId="0" borderId="0" xfId="6" applyFont="1" applyProtection="1"/>
    <xf numFmtId="2" fontId="5" fillId="4" borderId="0" xfId="8" applyNumberFormat="1" applyFont="1" applyFill="1" applyAlignment="1" applyProtection="1">
      <alignment vertical="center" wrapText="1"/>
    </xf>
    <xf numFmtId="167" fontId="5" fillId="4" borderId="0" xfId="8" applyNumberFormat="1" applyFont="1" applyFill="1" applyAlignment="1" applyProtection="1">
      <alignment horizontal="center" vertical="center" wrapText="1"/>
    </xf>
    <xf numFmtId="164" fontId="8" fillId="0" borderId="0" xfId="12" applyFont="1" applyAlignment="1" applyProtection="1">
      <alignment horizontal="center" vertical="center"/>
    </xf>
    <xf numFmtId="44" fontId="2" fillId="0" borderId="0" xfId="6" applyNumberFormat="1" applyAlignment="1" applyProtection="1">
      <alignment horizontal="center" vertical="center"/>
    </xf>
    <xf numFmtId="0" fontId="2" fillId="0" borderId="0" xfId="6" applyAlignment="1" applyProtection="1">
      <alignment horizontal="center" vertical="center"/>
    </xf>
    <xf numFmtId="0" fontId="5" fillId="0" borderId="0" xfId="6" applyFont="1" applyAlignment="1" applyProtection="1">
      <alignment horizontal="center"/>
    </xf>
    <xf numFmtId="2" fontId="5" fillId="4" borderId="0" xfId="8" applyNumberFormat="1" applyFont="1" applyFill="1" applyAlignment="1" applyProtection="1">
      <alignment horizontal="center" vertical="center"/>
    </xf>
    <xf numFmtId="0" fontId="5" fillId="0" borderId="0" xfId="6" applyFont="1" applyAlignment="1" applyProtection="1">
      <alignment vertical="center"/>
    </xf>
    <xf numFmtId="0" fontId="5" fillId="0" borderId="0" xfId="6" applyFont="1" applyAlignment="1" applyProtection="1">
      <alignment horizontal="center" vertical="center"/>
    </xf>
    <xf numFmtId="165" fontId="5" fillId="4" borderId="0" xfId="8" applyNumberFormat="1" applyFont="1" applyFill="1" applyAlignment="1" applyProtection="1">
      <alignment vertical="center" wrapText="1"/>
    </xf>
    <xf numFmtId="44" fontId="2" fillId="0" borderId="0" xfId="12" applyNumberFormat="1" applyFont="1" applyProtection="1"/>
    <xf numFmtId="44" fontId="2" fillId="0" borderId="0" xfId="6" applyNumberFormat="1" applyProtection="1"/>
    <xf numFmtId="0" fontId="8" fillId="0" borderId="0" xfId="8" applyFont="1" applyAlignment="1" applyProtection="1">
      <alignment horizontal="left" vertical="center"/>
    </xf>
    <xf numFmtId="0" fontId="2" fillId="0" borderId="0" xfId="6" applyAlignment="1" applyProtection="1">
      <alignment vertical="center"/>
    </xf>
    <xf numFmtId="2" fontId="5" fillId="0" borderId="0" xfId="8" applyNumberFormat="1" applyFont="1" applyFill="1" applyBorder="1" applyAlignment="1" applyProtection="1">
      <alignment vertical="center"/>
    </xf>
    <xf numFmtId="167" fontId="5" fillId="0" borderId="0" xfId="8" applyNumberFormat="1" applyFont="1" applyFill="1" applyBorder="1" applyAlignment="1" applyProtection="1">
      <alignment horizontal="center" vertical="center"/>
    </xf>
    <xf numFmtId="169" fontId="5" fillId="0" borderId="0" xfId="8" applyNumberFormat="1" applyFont="1" applyAlignment="1" applyProtection="1">
      <alignment horizontal="center" vertical="center"/>
    </xf>
    <xf numFmtId="44" fontId="0" fillId="0" borderId="0" xfId="12" applyNumberFormat="1" applyFont="1" applyProtection="1"/>
    <xf numFmtId="2" fontId="5" fillId="0" borderId="0" xfId="8" applyNumberFormat="1" applyFont="1" applyFill="1" applyBorder="1" applyAlignment="1" applyProtection="1">
      <alignment vertical="center" wrapText="1"/>
    </xf>
    <xf numFmtId="0" fontId="8" fillId="0" borderId="0" xfId="8" applyFont="1" applyFill="1" applyBorder="1" applyAlignment="1" applyProtection="1">
      <alignment horizontal="center" vertical="center" wrapText="1"/>
    </xf>
    <xf numFmtId="44" fontId="0" fillId="0" borderId="0" xfId="12" applyNumberFormat="1" applyFont="1" applyAlignment="1" applyProtection="1">
      <alignment vertical="center"/>
    </xf>
    <xf numFmtId="44" fontId="2" fillId="0" borderId="0" xfId="6" applyNumberFormat="1" applyAlignment="1" applyProtection="1">
      <alignment vertical="center"/>
    </xf>
    <xf numFmtId="0" fontId="8" fillId="0" borderId="0" xfId="8" applyFont="1" applyAlignment="1" applyProtection="1">
      <alignment horizontal="center" vertical="center" wrapText="1"/>
    </xf>
    <xf numFmtId="167" fontId="5" fillId="0" borderId="0" xfId="8" applyNumberFormat="1" applyFont="1" applyFill="1" applyBorder="1" applyAlignment="1" applyProtection="1">
      <alignment horizontal="center" vertical="center" wrapText="1"/>
    </xf>
    <xf numFmtId="0" fontId="5" fillId="0" borderId="0" xfId="8" applyFont="1" applyBorder="1" applyAlignment="1" applyProtection="1">
      <alignment horizontal="center" vertical="center"/>
    </xf>
    <xf numFmtId="0" fontId="8" fillId="0" borderId="0" xfId="8" applyFont="1" applyBorder="1" applyAlignment="1" applyProtection="1">
      <alignment horizontal="center" vertical="center"/>
    </xf>
    <xf numFmtId="167" fontId="7" fillId="0" borderId="0" xfId="6" applyNumberFormat="1" applyFont="1" applyFill="1" applyBorder="1" applyAlignment="1" applyProtection="1">
      <alignment horizontal="left" vertical="top" wrapText="1"/>
    </xf>
    <xf numFmtId="0" fontId="2" fillId="0" borderId="0" xfId="6" applyBorder="1" applyAlignment="1" applyProtection="1">
      <alignment horizontal="right"/>
    </xf>
    <xf numFmtId="165" fontId="2" fillId="0" borderId="0" xfId="6" applyNumberFormat="1" applyAlignment="1" applyProtection="1">
      <alignment horizontal="left"/>
    </xf>
    <xf numFmtId="0" fontId="2" fillId="0" borderId="0" xfId="6" applyFill="1" applyBorder="1" applyProtection="1"/>
    <xf numFmtId="0" fontId="8" fillId="0" borderId="0" xfId="8" applyFont="1" applyBorder="1" applyAlignment="1" applyProtection="1">
      <alignment horizontal="left" vertical="center"/>
    </xf>
    <xf numFmtId="7" fontId="2" fillId="0" borderId="7" xfId="6" applyNumberFormat="1" applyBorder="1" applyAlignment="1" applyProtection="1">
      <alignment horizontal="center"/>
    </xf>
    <xf numFmtId="0" fontId="2" fillId="0" borderId="8" xfId="6" applyBorder="1" applyAlignment="1" applyProtection="1">
      <alignment horizontal="center" vertical="top"/>
    </xf>
    <xf numFmtId="0" fontId="2" fillId="0" borderId="9" xfId="6" applyBorder="1" applyAlignment="1" applyProtection="1">
      <alignment horizontal="center" wrapText="1"/>
    </xf>
    <xf numFmtId="0" fontId="2" fillId="0" borderId="10" xfId="6" applyBorder="1" applyAlignment="1" applyProtection="1">
      <alignment horizontal="center"/>
    </xf>
    <xf numFmtId="0" fontId="2" fillId="0" borderId="8" xfId="6" applyBorder="1" applyAlignment="1" applyProtection="1">
      <alignment horizontal="center"/>
    </xf>
    <xf numFmtId="3" fontId="2" fillId="0" borderId="8" xfId="6" applyNumberFormat="1" applyBorder="1" applyAlignment="1" applyProtection="1">
      <alignment horizontal="center"/>
    </xf>
    <xf numFmtId="7" fontId="2" fillId="0" borderId="8" xfId="6" applyNumberFormat="1" applyBorder="1" applyAlignment="1" applyProtection="1">
      <alignment horizontal="right"/>
    </xf>
    <xf numFmtId="0" fontId="15" fillId="5" borderId="0" xfId="7" applyFont="1" applyFill="1" applyProtection="1"/>
    <xf numFmtId="0" fontId="16" fillId="0" borderId="0" xfId="11" applyFont="1" applyFill="1" applyBorder="1" applyAlignment="1" applyProtection="1">
      <alignment wrapText="1"/>
    </xf>
    <xf numFmtId="167" fontId="20" fillId="0" borderId="0" xfId="8" applyNumberFormat="1" applyFont="1" applyFill="1" applyBorder="1" applyAlignment="1" applyProtection="1">
      <alignment horizontal="center" vertical="center"/>
    </xf>
    <xf numFmtId="0" fontId="20" fillId="0" borderId="0" xfId="8" applyFont="1" applyBorder="1" applyAlignment="1" applyProtection="1">
      <alignment horizontal="center" vertical="center"/>
    </xf>
    <xf numFmtId="7" fontId="2" fillId="0" borderId="35" xfId="6" applyNumberFormat="1" applyBorder="1" applyAlignment="1" applyProtection="1">
      <alignment horizontal="right"/>
    </xf>
    <xf numFmtId="0" fontId="2" fillId="0" borderId="13" xfId="6" applyBorder="1" applyAlignment="1" applyProtection="1">
      <alignment vertical="top"/>
    </xf>
    <xf numFmtId="0" fontId="2" fillId="0" borderId="12" xfId="6" applyBorder="1" applyAlignment="1" applyProtection="1">
      <alignment wrapText="1"/>
    </xf>
    <xf numFmtId="0" fontId="2" fillId="0" borderId="13" xfId="6" applyBorder="1" applyAlignment="1" applyProtection="1">
      <alignment horizontal="center"/>
    </xf>
    <xf numFmtId="0" fontId="2" fillId="0" borderId="11" xfId="6" applyBorder="1" applyProtection="1"/>
    <xf numFmtId="3" fontId="2" fillId="0" borderId="11" xfId="6" applyNumberFormat="1" applyBorder="1" applyAlignment="1" applyProtection="1">
      <alignment horizontal="center"/>
    </xf>
    <xf numFmtId="7" fontId="2" fillId="0" borderId="11" xfId="6" applyNumberFormat="1" applyBorder="1" applyAlignment="1" applyProtection="1">
      <alignment horizontal="right"/>
    </xf>
    <xf numFmtId="0" fontId="2" fillId="0" borderId="11" xfId="6" applyBorder="1" applyAlignment="1" applyProtection="1">
      <alignment horizontal="right"/>
    </xf>
    <xf numFmtId="169" fontId="5" fillId="0" borderId="0" xfId="8" applyNumberFormat="1" applyFont="1" applyBorder="1" applyAlignment="1" applyProtection="1">
      <alignment horizontal="center" vertical="center"/>
    </xf>
    <xf numFmtId="0" fontId="17" fillId="0" borderId="0" xfId="8" applyFont="1" applyAlignment="1" applyProtection="1">
      <alignment horizontal="left" vertical="center"/>
    </xf>
    <xf numFmtId="2" fontId="5" fillId="0" borderId="0" xfId="8" applyNumberFormat="1" applyFont="1" applyFill="1" applyBorder="1" applyAlignment="1" applyProtection="1">
      <alignment horizontal="left" vertical="center"/>
    </xf>
  </cellXfs>
  <cellStyles count="13">
    <cellStyle name="Currency" xfId="12" builtinId="4"/>
    <cellStyle name="Currency 2" xfId="9" xr:uid="{02F0B785-7FC4-48EF-BD72-42B428559AA5}"/>
    <cellStyle name="Currency 6" xfId="2" xr:uid="{F25EFD36-F43E-46BE-B4CB-AFB0388A36EF}"/>
    <cellStyle name="Normal" xfId="0" builtinId="0"/>
    <cellStyle name="Normal 2" xfId="7" xr:uid="{357B24FB-D687-4F34-A5A4-452CC63F8C16}"/>
    <cellStyle name="Normal 2 2 2" xfId="1" xr:uid="{44FB5620-780D-41EA-9278-0ECC5E549DEA}"/>
    <cellStyle name="Normal 3" xfId="5" xr:uid="{62C066B4-34E5-4484-98B0-C7841E68C717}"/>
    <cellStyle name="Normal 4" xfId="8" xr:uid="{79768000-4474-43B6-89CE-C578CB3F2298}"/>
    <cellStyle name="Normal 5" xfId="3" xr:uid="{8999206F-1DED-4FC6-8632-9F959DCE8CCB}"/>
    <cellStyle name="Normal 6" xfId="4" xr:uid="{2DC544A2-83D5-4880-BDE7-CD8D779CB4A6}"/>
    <cellStyle name="Normal 6 2" xfId="10" xr:uid="{26E748E6-08A6-4C62-B747-ECF74C3981A6}"/>
    <cellStyle name="Normal 8" xfId="6" xr:uid="{A69E9EA9-018D-4152-8834-36A7095F375F}"/>
    <cellStyle name="Normal_Surface Works Pay Items" xfId="11" xr:uid="{7560E0D4-0259-4AEA-AE9D-E5173B4ADD19}"/>
  </cellStyles>
  <dxfs count="9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spayne/My%20Documents/Specs/E-Prices%20Instructions-Checking%20Tools.xls" TargetMode="External"/><Relationship Id="rId1" Type="http://schemas.openxmlformats.org/officeDocument/2006/relationships/externalLinkPath" Target="/Documents%20and%20Settings/spayne/My%20Documents/Specs/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3A9A-4083-4839-9D0F-F99FA47C6D8E}">
  <sheetPr>
    <pageSetUpPr fitToPage="1"/>
  </sheetPr>
  <dimension ref="A1:V137"/>
  <sheetViews>
    <sheetView showGridLines="0" tabSelected="1" showWhiteSpace="0" view="pageBreakPreview" topLeftCell="B1" zoomScale="70" zoomScaleNormal="130" zoomScaleSheetLayoutView="70" zoomScalePageLayoutView="85" workbookViewId="0">
      <selection activeCell="K6" sqref="K6"/>
    </sheetView>
  </sheetViews>
  <sheetFormatPr defaultColWidth="8.88671875" defaultRowHeight="33" customHeight="1" x14ac:dyDescent="0.25"/>
  <cols>
    <col min="1" max="1" width="8" style="41" hidden="1" customWidth="1"/>
    <col min="2" max="2" width="9" style="88" customWidth="1"/>
    <col min="3" max="3" width="45.6640625" style="55" customWidth="1"/>
    <col min="4" max="4" width="15.109375" style="41" customWidth="1"/>
    <col min="5" max="5" width="13.6640625" style="60" customWidth="1"/>
    <col min="6" max="6" width="10.6640625" style="77" customWidth="1"/>
    <col min="7" max="8" width="17.6640625" style="78" customWidth="1"/>
    <col min="9" max="9" width="14.5546875" style="41" customWidth="1"/>
    <col min="10" max="10" width="22.44140625" style="88" customWidth="1"/>
    <col min="11" max="11" width="46.88671875" style="88" customWidth="1"/>
    <col min="12" max="13" width="14" style="88" customWidth="1"/>
    <col min="14" max="14" width="15.5546875" style="88" customWidth="1"/>
    <col min="15" max="15" width="14" style="88" customWidth="1"/>
    <col min="16" max="16" width="12.88671875" style="88" bestFit="1" customWidth="1"/>
    <col min="17" max="17" width="12.44140625" style="88" bestFit="1" customWidth="1"/>
    <col min="18" max="18" width="8.88671875" style="88"/>
    <col min="19" max="19" width="13.21875" style="88" bestFit="1" customWidth="1"/>
    <col min="20" max="20" width="19" style="88" customWidth="1"/>
    <col min="21" max="16384" width="8.88671875" style="88"/>
  </cols>
  <sheetData>
    <row r="1" spans="1:21" ht="33" customHeight="1" x14ac:dyDescent="0.25">
      <c r="B1" s="41"/>
      <c r="C1" s="41"/>
      <c r="D1" s="60" t="s">
        <v>0</v>
      </c>
      <c r="E1" s="41"/>
      <c r="L1" s="152"/>
      <c r="M1" s="152"/>
    </row>
    <row r="2" spans="1:21" s="41" customFormat="1" ht="15" x14ac:dyDescent="0.25">
      <c r="D2" s="60" t="s">
        <v>1</v>
      </c>
      <c r="F2" s="77"/>
      <c r="G2" s="153"/>
      <c r="H2" s="153"/>
      <c r="J2" s="154"/>
      <c r="K2" s="140"/>
      <c r="L2" s="150"/>
      <c r="M2" s="150"/>
      <c r="N2" s="14"/>
    </row>
    <row r="3" spans="1:21" s="41" customFormat="1" ht="15" x14ac:dyDescent="0.25">
      <c r="B3" s="41" t="s">
        <v>2</v>
      </c>
      <c r="C3" s="55"/>
      <c r="E3" s="60"/>
      <c r="F3" s="77"/>
      <c r="G3" s="153"/>
      <c r="H3" s="153"/>
      <c r="J3" s="154"/>
      <c r="K3" s="140"/>
      <c r="L3" s="155"/>
      <c r="M3" s="155"/>
      <c r="N3" s="137"/>
    </row>
    <row r="4" spans="1:21" s="41" customFormat="1" ht="15.6" x14ac:dyDescent="0.3">
      <c r="A4" s="156" t="s">
        <v>3</v>
      </c>
      <c r="B4" s="157" t="s">
        <v>4</v>
      </c>
      <c r="C4" s="158" t="s">
        <v>5</v>
      </c>
      <c r="D4" s="159" t="s">
        <v>6</v>
      </c>
      <c r="E4" s="160" t="s">
        <v>7</v>
      </c>
      <c r="F4" s="161" t="s">
        <v>8</v>
      </c>
      <c r="G4" s="162" t="s">
        <v>9</v>
      </c>
      <c r="H4" s="160" t="s">
        <v>10</v>
      </c>
      <c r="I4" s="163"/>
      <c r="J4" s="164"/>
      <c r="K4" s="165"/>
      <c r="L4" s="166"/>
      <c r="M4" s="150"/>
      <c r="N4" s="14"/>
      <c r="O4" s="138"/>
      <c r="P4" s="135"/>
    </row>
    <row r="5" spans="1:21" s="41" customFormat="1" ht="15.6" thickBot="1" x14ac:dyDescent="0.3">
      <c r="A5" s="167"/>
      <c r="B5" s="168"/>
      <c r="C5" s="169"/>
      <c r="D5" s="170" t="s">
        <v>11</v>
      </c>
      <c r="E5" s="171"/>
      <c r="F5" s="172" t="s">
        <v>12</v>
      </c>
      <c r="G5" s="173"/>
      <c r="H5" s="174"/>
      <c r="I5" s="10"/>
      <c r="J5" s="139"/>
      <c r="K5" s="140"/>
      <c r="L5" s="175"/>
      <c r="M5" s="150"/>
      <c r="N5" s="14"/>
    </row>
    <row r="6" spans="1:21" s="41" customFormat="1" ht="26.25" customHeight="1" thickTop="1" thickBot="1" x14ac:dyDescent="0.3">
      <c r="A6" s="109"/>
      <c r="B6" s="110" t="s">
        <v>13</v>
      </c>
      <c r="C6" s="111"/>
      <c r="D6" s="111"/>
      <c r="E6" s="111"/>
      <c r="F6" s="112"/>
      <c r="G6" s="113"/>
      <c r="H6" s="114"/>
      <c r="I6" s="176"/>
      <c r="J6" s="177"/>
      <c r="K6" s="140"/>
      <c r="L6" s="175"/>
      <c r="M6" s="150"/>
      <c r="N6" s="14"/>
      <c r="P6" s="142"/>
      <c r="U6" s="135"/>
    </row>
    <row r="7" spans="1:21" s="41" customFormat="1" ht="33" customHeight="1" thickTop="1" x14ac:dyDescent="0.25">
      <c r="A7" s="115"/>
      <c r="B7" s="116" t="s">
        <v>14</v>
      </c>
      <c r="C7" s="117" t="s">
        <v>15</v>
      </c>
      <c r="D7" s="118"/>
      <c r="E7" s="118"/>
      <c r="F7" s="119"/>
      <c r="G7" s="120"/>
      <c r="H7" s="121"/>
      <c r="I7" s="10"/>
      <c r="J7" s="139"/>
      <c r="K7" s="140"/>
      <c r="L7" s="149"/>
      <c r="M7" s="150"/>
      <c r="N7" s="14"/>
    </row>
    <row r="8" spans="1:21" s="41" customFormat="1" ht="33" customHeight="1" x14ac:dyDescent="0.25">
      <c r="A8" s="90"/>
      <c r="B8" s="91" t="s">
        <v>16</v>
      </c>
      <c r="C8" s="92" t="s">
        <v>17</v>
      </c>
      <c r="D8" s="93" t="s">
        <v>18</v>
      </c>
      <c r="E8" s="94" t="s">
        <v>19</v>
      </c>
      <c r="F8" s="95">
        <v>1</v>
      </c>
      <c r="G8" s="1"/>
      <c r="H8" s="89" t="str">
        <f>IF(OR(ISTEXT(G8),ISBLANK(G8)), "$   - ",ROUND(F8*G8,2))</f>
        <v xml:space="preserve">$   - </v>
      </c>
      <c r="I8" s="10"/>
      <c r="J8" s="139"/>
      <c r="K8" s="140"/>
      <c r="L8" s="149"/>
      <c r="M8" s="150"/>
      <c r="N8" s="14"/>
      <c r="P8" s="142"/>
      <c r="U8" s="135"/>
    </row>
    <row r="9" spans="1:21" s="41" customFormat="1" ht="33" customHeight="1" x14ac:dyDescent="0.25">
      <c r="A9" s="90"/>
      <c r="B9" s="91" t="s">
        <v>20</v>
      </c>
      <c r="C9" s="92" t="s">
        <v>21</v>
      </c>
      <c r="D9" s="93" t="s">
        <v>22</v>
      </c>
      <c r="E9" s="94"/>
      <c r="F9" s="95"/>
      <c r="G9" s="89"/>
      <c r="H9" s="89"/>
      <c r="I9" s="10"/>
      <c r="J9" s="139"/>
      <c r="K9" s="140"/>
      <c r="L9" s="149"/>
      <c r="M9" s="150"/>
      <c r="N9" s="14"/>
      <c r="P9" s="142"/>
      <c r="U9" s="135"/>
    </row>
    <row r="10" spans="1:21" s="41" customFormat="1" ht="33" customHeight="1" x14ac:dyDescent="0.25">
      <c r="A10" s="90"/>
      <c r="B10" s="102" t="s">
        <v>23</v>
      </c>
      <c r="C10" s="92" t="s">
        <v>24</v>
      </c>
      <c r="D10" s="93"/>
      <c r="E10" s="94" t="s">
        <v>25</v>
      </c>
      <c r="F10" s="95">
        <v>700</v>
      </c>
      <c r="G10" s="1"/>
      <c r="H10" s="89" t="str">
        <f>IF(OR(ISTEXT(G10),ISBLANK(G10)), "$   - ",ROUND(F10*G10,2))</f>
        <v xml:space="preserve">$   - </v>
      </c>
      <c r="I10" s="10"/>
      <c r="J10" s="139"/>
      <c r="K10" s="140"/>
      <c r="L10" s="149"/>
      <c r="M10" s="150"/>
      <c r="N10" s="14"/>
      <c r="P10" s="142"/>
      <c r="U10" s="135"/>
    </row>
    <row r="11" spans="1:21" s="41" customFormat="1" ht="33" customHeight="1" x14ac:dyDescent="0.25">
      <c r="A11" s="90"/>
      <c r="B11" s="102" t="s">
        <v>26</v>
      </c>
      <c r="C11" s="92" t="s">
        <v>30</v>
      </c>
      <c r="D11" s="93"/>
      <c r="E11" s="94" t="s">
        <v>31</v>
      </c>
      <c r="F11" s="95">
        <v>4850</v>
      </c>
      <c r="G11" s="1"/>
      <c r="H11" s="89" t="str">
        <f>IF(OR(ISTEXT(G11),ISBLANK(G11)), "$   - ",ROUND(F11*G11,2))</f>
        <v xml:space="preserve">$   - </v>
      </c>
      <c r="I11" s="10"/>
      <c r="J11" s="139"/>
      <c r="K11" s="140"/>
      <c r="L11" s="13"/>
      <c r="M11" s="14"/>
      <c r="N11" s="14"/>
      <c r="P11" s="142"/>
      <c r="U11" s="135"/>
    </row>
    <row r="12" spans="1:21" s="41" customFormat="1" ht="33" customHeight="1" x14ac:dyDescent="0.25">
      <c r="A12" s="90"/>
      <c r="B12" s="102" t="s">
        <v>29</v>
      </c>
      <c r="C12" s="92" t="s">
        <v>27</v>
      </c>
      <c r="D12" s="93"/>
      <c r="E12" s="94" t="s">
        <v>28</v>
      </c>
      <c r="F12" s="95">
        <v>5</v>
      </c>
      <c r="G12" s="1"/>
      <c r="H12" s="89" t="str">
        <f>IF(OR(ISTEXT(G12),ISBLANK(G12)), "$   - ",ROUND(F12*G12,2))</f>
        <v xml:space="preserve">$   - </v>
      </c>
      <c r="I12" s="10"/>
      <c r="J12" s="151"/>
      <c r="K12" s="140"/>
      <c r="L12" s="13"/>
      <c r="M12" s="14"/>
      <c r="N12" s="14"/>
      <c r="P12" s="142"/>
      <c r="U12" s="135"/>
    </row>
    <row r="13" spans="1:21" s="41" customFormat="1" ht="33" customHeight="1" x14ac:dyDescent="0.25">
      <c r="A13" s="90"/>
      <c r="B13" s="91" t="s">
        <v>32</v>
      </c>
      <c r="C13" s="92" t="s">
        <v>33</v>
      </c>
      <c r="D13" s="93" t="s">
        <v>34</v>
      </c>
      <c r="E13" s="94"/>
      <c r="F13" s="95"/>
      <c r="G13" s="89"/>
      <c r="H13" s="89"/>
      <c r="I13" s="10"/>
      <c r="J13" s="143"/>
      <c r="K13" s="148"/>
      <c r="M13" s="14"/>
      <c r="N13" s="14"/>
      <c r="P13" s="142"/>
      <c r="U13" s="135"/>
    </row>
    <row r="14" spans="1:21" s="41" customFormat="1" ht="33" customHeight="1" x14ac:dyDescent="0.25">
      <c r="A14" s="90"/>
      <c r="B14" s="102" t="s">
        <v>23</v>
      </c>
      <c r="C14" s="92" t="s">
        <v>35</v>
      </c>
      <c r="D14" s="93"/>
      <c r="E14" s="94" t="s">
        <v>31</v>
      </c>
      <c r="F14" s="95">
        <v>4250</v>
      </c>
      <c r="G14" s="1"/>
      <c r="H14" s="89" t="str">
        <f t="shared" ref="H14:H15" si="0">IF(OR(ISTEXT(G14),ISBLANK(G14)), "$   - ",ROUND(F14*G14,2))</f>
        <v xml:space="preserve">$   - </v>
      </c>
      <c r="I14" s="10"/>
      <c r="J14" s="143"/>
      <c r="K14" s="144"/>
      <c r="L14" s="13"/>
      <c r="M14" s="55"/>
      <c r="N14" s="14"/>
      <c r="O14" s="138"/>
      <c r="P14" s="145"/>
      <c r="Q14" s="146"/>
      <c r="S14" s="125"/>
      <c r="T14" s="147"/>
      <c r="U14" s="135"/>
    </row>
    <row r="15" spans="1:21" s="41" customFormat="1" ht="33" customHeight="1" x14ac:dyDescent="0.25">
      <c r="A15" s="90"/>
      <c r="B15" s="102" t="s">
        <v>26</v>
      </c>
      <c r="C15" s="92" t="s">
        <v>36</v>
      </c>
      <c r="D15" s="93"/>
      <c r="E15" s="94" t="s">
        <v>31</v>
      </c>
      <c r="F15" s="95">
        <v>10600</v>
      </c>
      <c r="G15" s="1"/>
      <c r="H15" s="89" t="str">
        <f t="shared" si="0"/>
        <v xml:space="preserve">$   - </v>
      </c>
      <c r="I15" s="10"/>
      <c r="J15" s="139"/>
      <c r="K15" s="144"/>
      <c r="L15" s="13"/>
      <c r="M15" s="147"/>
      <c r="N15" s="14"/>
      <c r="O15" s="138"/>
      <c r="P15" s="145"/>
      <c r="Q15" s="146"/>
      <c r="S15" s="11"/>
      <c r="T15" s="147"/>
      <c r="U15" s="135"/>
    </row>
    <row r="16" spans="1:21" s="41" customFormat="1" ht="33" customHeight="1" x14ac:dyDescent="0.25">
      <c r="A16" s="90"/>
      <c r="B16" s="91" t="s">
        <v>37</v>
      </c>
      <c r="C16" s="92" t="s">
        <v>38</v>
      </c>
      <c r="D16" s="93" t="s">
        <v>39</v>
      </c>
      <c r="E16" s="94"/>
      <c r="F16" s="95"/>
      <c r="G16" s="89"/>
      <c r="H16" s="89"/>
      <c r="I16" s="10"/>
      <c r="J16" s="139"/>
      <c r="K16" s="140"/>
      <c r="L16" s="141"/>
      <c r="M16" s="14"/>
      <c r="N16" s="14"/>
      <c r="P16" s="142"/>
      <c r="U16" s="135"/>
    </row>
    <row r="17" spans="1:22" s="41" customFormat="1" ht="33" customHeight="1" x14ac:dyDescent="0.25">
      <c r="A17" s="90"/>
      <c r="B17" s="102" t="s">
        <v>23</v>
      </c>
      <c r="C17" s="92" t="s">
        <v>35</v>
      </c>
      <c r="D17" s="93"/>
      <c r="E17" s="94" t="s">
        <v>19</v>
      </c>
      <c r="F17" s="95">
        <v>1</v>
      </c>
      <c r="G17" s="1"/>
      <c r="H17" s="89" t="str">
        <f t="shared" ref="H17:H18" si="1">IF(OR(ISTEXT(G17),ISBLANK(G17)), "$   - ",ROUND(F17*G17,2))</f>
        <v xml:space="preserve">$   - </v>
      </c>
      <c r="I17" s="10"/>
      <c r="J17" s="139"/>
      <c r="K17" s="140"/>
      <c r="L17" s="141"/>
      <c r="M17" s="14"/>
      <c r="N17" s="14"/>
      <c r="P17" s="142"/>
      <c r="U17" s="135"/>
    </row>
    <row r="18" spans="1:22" s="41" customFormat="1" ht="33" customHeight="1" x14ac:dyDescent="0.25">
      <c r="A18" s="90"/>
      <c r="B18" s="102" t="s">
        <v>26</v>
      </c>
      <c r="C18" s="92" t="s">
        <v>36</v>
      </c>
      <c r="D18" s="93"/>
      <c r="E18" s="94" t="s">
        <v>19</v>
      </c>
      <c r="F18" s="95">
        <v>1</v>
      </c>
      <c r="G18" s="1"/>
      <c r="H18" s="89" t="str">
        <f t="shared" si="1"/>
        <v xml:space="preserve">$   - </v>
      </c>
      <c r="I18" s="10"/>
      <c r="J18" s="11"/>
      <c r="K18" s="12"/>
      <c r="L18" s="141"/>
      <c r="M18" s="14"/>
      <c r="N18" s="14"/>
      <c r="P18" s="142"/>
      <c r="U18" s="135"/>
    </row>
    <row r="19" spans="1:22" s="41" customFormat="1" ht="33" customHeight="1" x14ac:dyDescent="0.25">
      <c r="A19" s="90"/>
      <c r="B19" s="91" t="s">
        <v>40</v>
      </c>
      <c r="C19" s="92" t="s">
        <v>41</v>
      </c>
      <c r="D19" s="93" t="s">
        <v>42</v>
      </c>
      <c r="E19" s="94"/>
      <c r="F19" s="95"/>
      <c r="G19" s="89"/>
      <c r="H19" s="89"/>
      <c r="I19" s="10"/>
      <c r="J19" s="11"/>
      <c r="K19" s="12"/>
      <c r="L19" s="13"/>
      <c r="M19" s="14"/>
      <c r="N19" s="14"/>
      <c r="O19" s="138"/>
      <c r="U19" s="135"/>
      <c r="V19" s="136"/>
    </row>
    <row r="20" spans="1:22" s="41" customFormat="1" ht="33" customHeight="1" x14ac:dyDescent="0.25">
      <c r="A20" s="90"/>
      <c r="B20" s="102" t="s">
        <v>43</v>
      </c>
      <c r="C20" s="92" t="s">
        <v>44</v>
      </c>
      <c r="D20" s="93"/>
      <c r="E20" s="94"/>
      <c r="F20" s="95"/>
      <c r="G20" s="89"/>
      <c r="H20" s="89"/>
      <c r="I20" s="10"/>
      <c r="J20" s="11"/>
      <c r="K20" s="12"/>
      <c r="L20" s="13"/>
      <c r="M20" s="14"/>
      <c r="N20" s="14"/>
      <c r="U20" s="135"/>
      <c r="V20" s="136"/>
    </row>
    <row r="21" spans="1:22" s="41" customFormat="1" ht="33" customHeight="1" x14ac:dyDescent="0.25">
      <c r="A21" s="90"/>
      <c r="B21" s="123" t="s">
        <v>23</v>
      </c>
      <c r="C21" s="92" t="s">
        <v>35</v>
      </c>
      <c r="D21" s="93"/>
      <c r="E21" s="94" t="s">
        <v>19</v>
      </c>
      <c r="F21" s="95">
        <v>1</v>
      </c>
      <c r="G21" s="1"/>
      <c r="H21" s="89" t="str">
        <f t="shared" ref="H21:H28" si="2">IF(OR(ISTEXT(G21),ISBLANK(G21)), "$   - ",ROUND(F21*G21,2))</f>
        <v xml:space="preserve">$   - </v>
      </c>
      <c r="I21" s="10"/>
      <c r="J21" s="11"/>
      <c r="K21" s="12"/>
      <c r="L21" s="13"/>
      <c r="M21" s="137"/>
      <c r="N21" s="14"/>
      <c r="U21" s="135"/>
      <c r="V21" s="136"/>
    </row>
    <row r="22" spans="1:22" s="41" customFormat="1" ht="33" customHeight="1" x14ac:dyDescent="0.25">
      <c r="A22" s="90"/>
      <c r="B22" s="123" t="s">
        <v>26</v>
      </c>
      <c r="C22" s="92" t="s">
        <v>36</v>
      </c>
      <c r="D22" s="93"/>
      <c r="E22" s="94" t="s">
        <v>19</v>
      </c>
      <c r="F22" s="95">
        <v>1</v>
      </c>
      <c r="G22" s="1"/>
      <c r="H22" s="89" t="str">
        <f t="shared" si="2"/>
        <v xml:space="preserve">$   - </v>
      </c>
      <c r="I22" s="10"/>
      <c r="J22" s="11"/>
      <c r="K22" s="12"/>
      <c r="L22" s="13"/>
      <c r="M22" s="14"/>
      <c r="N22" s="14"/>
      <c r="U22" s="135"/>
      <c r="V22" s="136"/>
    </row>
    <row r="23" spans="1:22" s="41" customFormat="1" ht="33" customHeight="1" x14ac:dyDescent="0.25">
      <c r="A23" s="90"/>
      <c r="B23" s="102" t="s">
        <v>45</v>
      </c>
      <c r="C23" s="92" t="s">
        <v>46</v>
      </c>
      <c r="D23" s="93"/>
      <c r="E23" s="94"/>
      <c r="F23" s="95"/>
      <c r="G23" s="89"/>
      <c r="H23" s="89"/>
      <c r="I23" s="10"/>
      <c r="J23" s="11"/>
      <c r="K23" s="12"/>
      <c r="L23" s="13"/>
      <c r="M23" s="14"/>
      <c r="N23" s="14"/>
      <c r="U23" s="135"/>
      <c r="V23" s="136"/>
    </row>
    <row r="24" spans="1:22" s="41" customFormat="1" ht="33" customHeight="1" x14ac:dyDescent="0.25">
      <c r="A24" s="90"/>
      <c r="B24" s="123" t="s">
        <v>23</v>
      </c>
      <c r="C24" s="92" t="s">
        <v>35</v>
      </c>
      <c r="D24" s="93"/>
      <c r="E24" s="94" t="s">
        <v>19</v>
      </c>
      <c r="F24" s="95">
        <v>1</v>
      </c>
      <c r="G24" s="1"/>
      <c r="H24" s="89" t="str">
        <f t="shared" si="2"/>
        <v xml:space="preserve">$   - </v>
      </c>
      <c r="I24" s="10"/>
      <c r="J24" s="11"/>
      <c r="K24" s="12"/>
      <c r="L24" s="13"/>
      <c r="M24" s="14"/>
      <c r="N24" s="14"/>
      <c r="U24" s="135"/>
      <c r="V24" s="136"/>
    </row>
    <row r="25" spans="1:22" s="41" customFormat="1" ht="33" customHeight="1" x14ac:dyDescent="0.25">
      <c r="A25" s="90"/>
      <c r="B25" s="123" t="s">
        <v>26</v>
      </c>
      <c r="C25" s="92" t="s">
        <v>36</v>
      </c>
      <c r="D25" s="93"/>
      <c r="E25" s="94" t="s">
        <v>19</v>
      </c>
      <c r="F25" s="95">
        <v>1</v>
      </c>
      <c r="G25" s="1"/>
      <c r="H25" s="89" t="str">
        <f t="shared" si="2"/>
        <v xml:space="preserve">$   - </v>
      </c>
      <c r="I25" s="10"/>
      <c r="J25" s="11"/>
      <c r="K25" s="12"/>
      <c r="L25" s="13"/>
      <c r="M25" s="14"/>
      <c r="N25" s="14"/>
      <c r="U25" s="135"/>
      <c r="V25" s="136"/>
    </row>
    <row r="26" spans="1:22" s="41" customFormat="1" ht="33" customHeight="1" x14ac:dyDescent="0.25">
      <c r="A26" s="90"/>
      <c r="B26" s="102" t="s">
        <v>45</v>
      </c>
      <c r="C26" s="92" t="s">
        <v>47</v>
      </c>
      <c r="D26" s="93"/>
      <c r="E26" s="94"/>
      <c r="F26" s="95"/>
      <c r="G26" s="89"/>
      <c r="H26" s="89"/>
      <c r="I26" s="10"/>
      <c r="J26" s="11"/>
      <c r="K26" s="12"/>
      <c r="L26" s="13"/>
      <c r="M26" s="14"/>
      <c r="N26" s="14"/>
      <c r="U26" s="135"/>
      <c r="V26" s="136"/>
    </row>
    <row r="27" spans="1:22" s="41" customFormat="1" ht="33" customHeight="1" x14ac:dyDescent="0.25">
      <c r="A27" s="90"/>
      <c r="B27" s="123" t="s">
        <v>23</v>
      </c>
      <c r="C27" s="92" t="s">
        <v>35</v>
      </c>
      <c r="D27" s="93"/>
      <c r="E27" s="94" t="s">
        <v>19</v>
      </c>
      <c r="F27" s="95">
        <v>1</v>
      </c>
      <c r="G27" s="1"/>
      <c r="H27" s="89" t="str">
        <f t="shared" si="2"/>
        <v xml:space="preserve">$   - </v>
      </c>
      <c r="I27" s="10"/>
      <c r="J27" s="11"/>
      <c r="K27" s="12"/>
      <c r="L27" s="13"/>
      <c r="M27" s="14"/>
      <c r="N27" s="14"/>
      <c r="U27" s="135"/>
      <c r="V27" s="136"/>
    </row>
    <row r="28" spans="1:22" s="41" customFormat="1" ht="33" customHeight="1" x14ac:dyDescent="0.25">
      <c r="A28" s="90"/>
      <c r="B28" s="123" t="s">
        <v>26</v>
      </c>
      <c r="C28" s="92" t="s">
        <v>36</v>
      </c>
      <c r="D28" s="93"/>
      <c r="E28" s="94" t="s">
        <v>19</v>
      </c>
      <c r="F28" s="95">
        <v>1</v>
      </c>
      <c r="G28" s="1"/>
      <c r="H28" s="89" t="str">
        <f t="shared" si="2"/>
        <v xml:space="preserve">$   - </v>
      </c>
      <c r="I28" s="10"/>
      <c r="J28" s="11"/>
      <c r="K28" s="12"/>
      <c r="L28" s="13"/>
      <c r="M28" s="14"/>
      <c r="N28" s="14"/>
      <c r="U28" s="135"/>
      <c r="V28" s="136"/>
    </row>
    <row r="29" spans="1:22" s="41" customFormat="1" ht="33" customHeight="1" x14ac:dyDescent="0.25">
      <c r="A29" s="90"/>
      <c r="B29" s="91" t="s">
        <v>48</v>
      </c>
      <c r="C29" s="92" t="s">
        <v>49</v>
      </c>
      <c r="D29" s="93" t="s">
        <v>50</v>
      </c>
      <c r="E29" s="94"/>
      <c r="F29" s="95"/>
      <c r="G29" s="89"/>
      <c r="H29" s="89"/>
      <c r="I29" s="10"/>
      <c r="J29" s="11"/>
      <c r="K29" s="101"/>
      <c r="L29" s="12"/>
      <c r="M29" s="14"/>
      <c r="N29" s="14"/>
    </row>
    <row r="30" spans="1:22" s="41" customFormat="1" ht="33" customHeight="1" x14ac:dyDescent="0.25">
      <c r="A30" s="90"/>
      <c r="B30" s="102" t="s">
        <v>23</v>
      </c>
      <c r="C30" s="92" t="s">
        <v>35</v>
      </c>
      <c r="D30" s="93"/>
      <c r="E30" s="94" t="s">
        <v>19</v>
      </c>
      <c r="F30" s="95">
        <v>1</v>
      </c>
      <c r="G30" s="1"/>
      <c r="H30" s="89" t="str">
        <f t="shared" ref="H30:H31" si="3">IF(OR(ISTEXT(G30),ISBLANK(G30)), "$   - ",ROUND(F30*G30,2))</f>
        <v xml:space="preserve">$   - </v>
      </c>
      <c r="I30" s="10"/>
      <c r="J30" s="11"/>
      <c r="K30" s="134"/>
      <c r="L30" s="12"/>
      <c r="M30" s="14"/>
      <c r="N30" s="14"/>
    </row>
    <row r="31" spans="1:22" s="41" customFormat="1" ht="33" customHeight="1" x14ac:dyDescent="0.25">
      <c r="A31" s="90"/>
      <c r="B31" s="102" t="s">
        <v>26</v>
      </c>
      <c r="C31" s="92" t="s">
        <v>36</v>
      </c>
      <c r="D31" s="93"/>
      <c r="E31" s="94" t="s">
        <v>19</v>
      </c>
      <c r="F31" s="95">
        <v>1</v>
      </c>
      <c r="G31" s="1"/>
      <c r="H31" s="89" t="str">
        <f t="shared" si="3"/>
        <v xml:space="preserve">$   - </v>
      </c>
      <c r="I31" s="10"/>
      <c r="J31" s="11"/>
      <c r="K31" s="134"/>
      <c r="L31" s="12"/>
      <c r="M31" s="14"/>
      <c r="N31" s="14"/>
    </row>
    <row r="32" spans="1:22" s="41" customFormat="1" ht="33" customHeight="1" x14ac:dyDescent="0.25">
      <c r="A32" s="90"/>
      <c r="B32" s="91" t="s">
        <v>51</v>
      </c>
      <c r="C32" s="92" t="s">
        <v>52</v>
      </c>
      <c r="D32" s="93" t="s">
        <v>53</v>
      </c>
      <c r="E32" s="94" t="s">
        <v>54</v>
      </c>
      <c r="F32" s="95">
        <v>100000</v>
      </c>
      <c r="G32" s="1"/>
      <c r="H32" s="89" t="str">
        <f>IF(OR(ISTEXT(G32),ISBLANK(G32)), "$   - ",ROUND(F32*G32,2))</f>
        <v xml:space="preserve">$   - </v>
      </c>
      <c r="I32" s="10"/>
      <c r="J32" s="131"/>
      <c r="K32" s="133"/>
      <c r="L32" s="133"/>
    </row>
    <row r="33" spans="1:15" s="41" customFormat="1" ht="33" customHeight="1" x14ac:dyDescent="0.25">
      <c r="A33" s="90"/>
      <c r="B33" s="91" t="s">
        <v>55</v>
      </c>
      <c r="C33" s="92" t="s">
        <v>56</v>
      </c>
      <c r="D33" s="93" t="s">
        <v>53</v>
      </c>
      <c r="E33" s="94" t="s">
        <v>54</v>
      </c>
      <c r="F33" s="95">
        <v>100000</v>
      </c>
      <c r="G33" s="1"/>
      <c r="H33" s="89" t="str">
        <f>IF(OR(ISTEXT(G33),ISBLANK(G33)), "$   - ",ROUND(F33*G33,2))</f>
        <v xml:space="preserve">$   - </v>
      </c>
      <c r="I33" s="10"/>
      <c r="J33" s="131"/>
      <c r="K33" s="124"/>
      <c r="L33" s="133"/>
    </row>
    <row r="34" spans="1:15" s="41" customFormat="1" ht="33" customHeight="1" x14ac:dyDescent="0.25">
      <c r="A34" s="90"/>
      <c r="B34" s="91" t="s">
        <v>57</v>
      </c>
      <c r="C34" s="92" t="s">
        <v>58</v>
      </c>
      <c r="D34" s="93" t="s">
        <v>53</v>
      </c>
      <c r="E34" s="94"/>
      <c r="F34" s="95"/>
      <c r="G34" s="89"/>
      <c r="H34" s="89"/>
      <c r="I34" s="10"/>
      <c r="J34" s="11"/>
      <c r="K34" s="124"/>
      <c r="L34" s="124"/>
    </row>
    <row r="35" spans="1:15" s="41" customFormat="1" ht="33" customHeight="1" x14ac:dyDescent="0.25">
      <c r="A35" s="90"/>
      <c r="B35" s="102" t="s">
        <v>23</v>
      </c>
      <c r="C35" s="92" t="s">
        <v>59</v>
      </c>
      <c r="D35" s="93"/>
      <c r="E35" s="94" t="s">
        <v>28</v>
      </c>
      <c r="F35" s="95">
        <v>112</v>
      </c>
      <c r="G35" s="1"/>
      <c r="H35" s="89" t="str">
        <f t="shared" ref="H35" si="4">IF(OR(ISTEXT(G35),ISBLANK(G35)), "$   - ",ROUND(F35*G35,2))</f>
        <v xml:space="preserve">$   - </v>
      </c>
      <c r="I35" s="10"/>
      <c r="J35" s="131"/>
      <c r="K35" s="132"/>
      <c r="L35" s="124"/>
    </row>
    <row r="36" spans="1:15" s="60" customFormat="1" ht="33" customHeight="1" x14ac:dyDescent="0.25">
      <c r="A36" s="90"/>
      <c r="B36" s="91" t="s">
        <v>60</v>
      </c>
      <c r="C36" s="92" t="s">
        <v>61</v>
      </c>
      <c r="D36" s="93" t="s">
        <v>62</v>
      </c>
      <c r="E36" s="94"/>
      <c r="F36" s="95"/>
      <c r="G36" s="89"/>
      <c r="H36" s="89"/>
      <c r="I36" s="10"/>
      <c r="J36" s="100"/>
      <c r="K36" s="130"/>
      <c r="L36" s="130"/>
    </row>
    <row r="37" spans="1:15" s="60" customFormat="1" ht="33" customHeight="1" x14ac:dyDescent="0.25">
      <c r="A37" s="90"/>
      <c r="B37" s="102" t="s">
        <v>23</v>
      </c>
      <c r="C37" s="92" t="s">
        <v>63</v>
      </c>
      <c r="D37" s="93"/>
      <c r="E37" s="94" t="s">
        <v>28</v>
      </c>
      <c r="F37" s="95">
        <v>744</v>
      </c>
      <c r="G37" s="1"/>
      <c r="H37" s="89" t="str">
        <f t="shared" ref="H37:H38" si="5">IF(OR(ISTEXT(G37),ISBLANK(G37)), "$   - ",ROUND(F37*G37,2))</f>
        <v xml:space="preserve">$   - </v>
      </c>
      <c r="I37" s="10"/>
      <c r="J37" s="100"/>
      <c r="K37" s="101"/>
      <c r="L37" s="100"/>
      <c r="M37" s="14"/>
      <c r="N37" s="14"/>
    </row>
    <row r="38" spans="1:15" s="60" customFormat="1" ht="33" customHeight="1" x14ac:dyDescent="0.25">
      <c r="A38" s="90"/>
      <c r="B38" s="102" t="s">
        <v>26</v>
      </c>
      <c r="C38" s="92" t="s">
        <v>64</v>
      </c>
      <c r="D38" s="93"/>
      <c r="E38" s="94" t="s">
        <v>28</v>
      </c>
      <c r="F38" s="95">
        <v>216</v>
      </c>
      <c r="G38" s="1"/>
      <c r="H38" s="89" t="str">
        <f t="shared" si="5"/>
        <v xml:space="preserve">$   - </v>
      </c>
      <c r="I38" s="10"/>
      <c r="J38" s="100"/>
      <c r="K38" s="101"/>
      <c r="L38" s="12"/>
      <c r="M38" s="14"/>
      <c r="N38" s="14"/>
    </row>
    <row r="39" spans="1:15" s="60" customFormat="1" ht="33" customHeight="1" x14ac:dyDescent="0.25">
      <c r="A39" s="90"/>
      <c r="B39" s="91" t="s">
        <v>65</v>
      </c>
      <c r="C39" s="92" t="s">
        <v>66</v>
      </c>
      <c r="D39" s="93" t="s">
        <v>62</v>
      </c>
      <c r="E39" s="94" t="s">
        <v>67</v>
      </c>
      <c r="F39" s="95">
        <v>56</v>
      </c>
      <c r="G39" s="1"/>
      <c r="H39" s="89" t="str">
        <f t="shared" ref="H39" si="6">IF(OR(ISTEXT(G39),ISBLANK(G39)), "$   - ",ROUND(F39*G39,2))</f>
        <v xml:space="preserve">$   - </v>
      </c>
      <c r="I39" s="10"/>
      <c r="J39" s="11"/>
      <c r="K39" s="12"/>
      <c r="L39" s="13"/>
      <c r="M39" s="14"/>
      <c r="N39" s="14"/>
    </row>
    <row r="40" spans="1:15" s="41" customFormat="1" ht="33" customHeight="1" x14ac:dyDescent="0.25">
      <c r="A40" s="90"/>
      <c r="B40" s="91" t="s">
        <v>68</v>
      </c>
      <c r="C40" s="92" t="s">
        <v>69</v>
      </c>
      <c r="D40" s="93" t="s">
        <v>70</v>
      </c>
      <c r="E40" s="94"/>
      <c r="F40" s="95"/>
      <c r="G40" s="89"/>
      <c r="H40" s="89"/>
      <c r="I40" s="10"/>
      <c r="J40" s="11"/>
      <c r="K40" s="12"/>
      <c r="L40" s="13"/>
      <c r="M40" s="14"/>
      <c r="N40" s="14"/>
    </row>
    <row r="41" spans="1:15" s="41" customFormat="1" ht="33" customHeight="1" x14ac:dyDescent="0.25">
      <c r="A41" s="90"/>
      <c r="B41" s="102" t="s">
        <v>43</v>
      </c>
      <c r="C41" s="92" t="s">
        <v>35</v>
      </c>
      <c r="D41" s="93"/>
      <c r="E41" s="94"/>
      <c r="F41" s="95"/>
      <c r="G41" s="89"/>
      <c r="H41" s="89"/>
      <c r="I41" s="10"/>
      <c r="J41" s="11"/>
      <c r="K41" s="12"/>
      <c r="L41" s="13"/>
      <c r="M41" s="14"/>
      <c r="N41" s="14"/>
      <c r="O41" s="129"/>
    </row>
    <row r="42" spans="1:15" s="60" customFormat="1" ht="33" customHeight="1" x14ac:dyDescent="0.25">
      <c r="A42" s="90"/>
      <c r="B42" s="123" t="s">
        <v>23</v>
      </c>
      <c r="C42" s="92" t="s">
        <v>71</v>
      </c>
      <c r="D42" s="93"/>
      <c r="E42" s="94" t="s">
        <v>19</v>
      </c>
      <c r="F42" s="95">
        <v>1</v>
      </c>
      <c r="G42" s="1"/>
      <c r="H42" s="89" t="str">
        <f t="shared" ref="H42" si="7">IF(OR(ISTEXT(G42),ISBLANK(G42)), "$   - ",ROUND(F42*G42,2))</f>
        <v xml:space="preserve">$   - </v>
      </c>
      <c r="I42" s="10"/>
      <c r="J42" s="11"/>
      <c r="K42" s="12"/>
      <c r="L42" s="13"/>
      <c r="M42" s="14"/>
      <c r="N42" s="127"/>
      <c r="O42" s="128"/>
    </row>
    <row r="43" spans="1:15" s="60" customFormat="1" ht="33" customHeight="1" x14ac:dyDescent="0.25">
      <c r="A43" s="90"/>
      <c r="B43" s="123" t="s">
        <v>26</v>
      </c>
      <c r="C43" s="92" t="s">
        <v>72</v>
      </c>
      <c r="D43" s="93"/>
      <c r="E43" s="94" t="s">
        <v>19</v>
      </c>
      <c r="F43" s="95">
        <v>1</v>
      </c>
      <c r="G43" s="1"/>
      <c r="H43" s="89" t="str">
        <f t="shared" ref="H43" si="8">IF(OR(ISTEXT(G43),ISBLANK(G43)), "$   - ",ROUND(F43*G43,2))</f>
        <v xml:space="preserve">$   - </v>
      </c>
      <c r="I43" s="10"/>
      <c r="J43" s="11"/>
      <c r="K43" s="12"/>
      <c r="L43" s="13"/>
      <c r="M43" s="11"/>
      <c r="N43" s="127"/>
      <c r="O43" s="128"/>
    </row>
    <row r="44" spans="1:15" s="60" customFormat="1" ht="33" customHeight="1" x14ac:dyDescent="0.25">
      <c r="A44" s="90"/>
      <c r="B44" s="123" t="s">
        <v>29</v>
      </c>
      <c r="C44" s="92" t="s">
        <v>73</v>
      </c>
      <c r="D44" s="93"/>
      <c r="E44" s="94" t="s">
        <v>19</v>
      </c>
      <c r="F44" s="95">
        <v>1</v>
      </c>
      <c r="G44" s="1"/>
      <c r="H44" s="89" t="str">
        <f t="shared" ref="H44:H48" si="9">IF(OR(ISTEXT(G44),ISBLANK(G44)), "$   - ",ROUND(F44*G44,2))</f>
        <v xml:space="preserve">$   - </v>
      </c>
      <c r="I44" s="10"/>
      <c r="J44" s="11"/>
      <c r="K44" s="12"/>
      <c r="L44" s="13"/>
      <c r="M44" s="14"/>
      <c r="N44" s="127"/>
      <c r="O44" s="128"/>
    </row>
    <row r="45" spans="1:15" s="60" customFormat="1" ht="33" customHeight="1" x14ac:dyDescent="0.25">
      <c r="A45" s="90"/>
      <c r="B45" s="123" t="s">
        <v>74</v>
      </c>
      <c r="C45" s="92" t="s">
        <v>75</v>
      </c>
      <c r="D45" s="93"/>
      <c r="E45" s="94" t="s">
        <v>19</v>
      </c>
      <c r="F45" s="95">
        <v>1</v>
      </c>
      <c r="G45" s="1"/>
      <c r="H45" s="89" t="str">
        <f t="shared" si="9"/>
        <v xml:space="preserve">$   - </v>
      </c>
      <c r="I45" s="10"/>
      <c r="J45" s="11"/>
      <c r="K45" s="12"/>
      <c r="L45" s="13"/>
      <c r="M45" s="14"/>
      <c r="N45" s="127"/>
      <c r="O45" s="128"/>
    </row>
    <row r="46" spans="1:15" s="60" customFormat="1" ht="33" customHeight="1" x14ac:dyDescent="0.25">
      <c r="A46" s="90"/>
      <c r="B46" s="123" t="s">
        <v>76</v>
      </c>
      <c r="C46" s="92" t="s">
        <v>77</v>
      </c>
      <c r="D46" s="93"/>
      <c r="E46" s="94" t="s">
        <v>19</v>
      </c>
      <c r="F46" s="95">
        <v>1</v>
      </c>
      <c r="G46" s="1"/>
      <c r="H46" s="89" t="str">
        <f t="shared" si="9"/>
        <v xml:space="preserve">$   - </v>
      </c>
      <c r="I46" s="10"/>
      <c r="J46" s="11"/>
      <c r="K46" s="12"/>
      <c r="L46" s="13"/>
      <c r="M46" s="14"/>
      <c r="N46" s="127"/>
      <c r="O46" s="128"/>
    </row>
    <row r="47" spans="1:15" s="60" customFormat="1" ht="33" customHeight="1" x14ac:dyDescent="0.25">
      <c r="A47" s="90"/>
      <c r="B47" s="123" t="s">
        <v>78</v>
      </c>
      <c r="C47" s="92" t="s">
        <v>79</v>
      </c>
      <c r="D47" s="93"/>
      <c r="E47" s="94" t="s">
        <v>19</v>
      </c>
      <c r="F47" s="95">
        <v>1</v>
      </c>
      <c r="G47" s="1"/>
      <c r="H47" s="89" t="str">
        <f t="shared" si="9"/>
        <v xml:space="preserve">$   - </v>
      </c>
      <c r="I47" s="10"/>
      <c r="J47" s="11"/>
      <c r="K47" s="12"/>
      <c r="L47" s="13"/>
      <c r="M47" s="14"/>
      <c r="N47" s="127"/>
      <c r="O47" s="128"/>
    </row>
    <row r="48" spans="1:15" s="60" customFormat="1" ht="33" customHeight="1" x14ac:dyDescent="0.25">
      <c r="A48" s="90"/>
      <c r="B48" s="123" t="s">
        <v>80</v>
      </c>
      <c r="C48" s="92" t="s">
        <v>81</v>
      </c>
      <c r="D48" s="93"/>
      <c r="E48" s="94" t="s">
        <v>19</v>
      </c>
      <c r="F48" s="95">
        <v>1</v>
      </c>
      <c r="G48" s="1"/>
      <c r="H48" s="89" t="str">
        <f t="shared" si="9"/>
        <v xml:space="preserve">$   - </v>
      </c>
      <c r="I48" s="10"/>
      <c r="J48" s="11"/>
      <c r="K48" s="12"/>
      <c r="L48" s="13"/>
      <c r="M48" s="14"/>
      <c r="N48" s="127"/>
      <c r="O48" s="128"/>
    </row>
    <row r="49" spans="1:15" s="60" customFormat="1" ht="33" customHeight="1" x14ac:dyDescent="0.25">
      <c r="A49" s="90"/>
      <c r="B49" s="102" t="s">
        <v>45</v>
      </c>
      <c r="C49" s="92" t="s">
        <v>36</v>
      </c>
      <c r="D49" s="93"/>
      <c r="E49" s="94"/>
      <c r="F49" s="95"/>
      <c r="G49" s="89"/>
      <c r="H49" s="89"/>
      <c r="I49" s="10"/>
      <c r="J49" s="11"/>
      <c r="K49" s="12"/>
      <c r="L49" s="13"/>
      <c r="M49" s="14"/>
      <c r="N49" s="14"/>
      <c r="O49" s="129"/>
    </row>
    <row r="50" spans="1:15" s="60" customFormat="1" ht="33" customHeight="1" x14ac:dyDescent="0.25">
      <c r="A50" s="90"/>
      <c r="B50" s="123" t="s">
        <v>23</v>
      </c>
      <c r="C50" s="92" t="s">
        <v>71</v>
      </c>
      <c r="D50" s="93"/>
      <c r="E50" s="94" t="s">
        <v>19</v>
      </c>
      <c r="F50" s="95">
        <v>1</v>
      </c>
      <c r="G50" s="1"/>
      <c r="H50" s="89" t="str">
        <f t="shared" ref="H50:H56" si="10">IF(OR(ISTEXT(G50),ISBLANK(G50)), "$   - ",ROUND(F50*G50,2))</f>
        <v xml:space="preserve">$   - </v>
      </c>
      <c r="I50" s="10"/>
      <c r="J50" s="11"/>
      <c r="K50" s="12"/>
      <c r="L50" s="13"/>
      <c r="M50" s="14"/>
      <c r="N50" s="127"/>
      <c r="O50" s="128"/>
    </row>
    <row r="51" spans="1:15" s="60" customFormat="1" ht="33" customHeight="1" x14ac:dyDescent="0.25">
      <c r="A51" s="90"/>
      <c r="B51" s="123" t="s">
        <v>26</v>
      </c>
      <c r="C51" s="92" t="s">
        <v>72</v>
      </c>
      <c r="D51" s="93"/>
      <c r="E51" s="94" t="s">
        <v>19</v>
      </c>
      <c r="F51" s="95">
        <v>1</v>
      </c>
      <c r="G51" s="1"/>
      <c r="H51" s="89" t="str">
        <f t="shared" si="10"/>
        <v xml:space="preserve">$   - </v>
      </c>
      <c r="I51" s="10"/>
      <c r="J51" s="11"/>
      <c r="K51" s="12"/>
      <c r="L51" s="13"/>
      <c r="M51" s="11"/>
      <c r="N51" s="127"/>
      <c r="O51" s="128"/>
    </row>
    <row r="52" spans="1:15" s="60" customFormat="1" ht="33" customHeight="1" x14ac:dyDescent="0.25">
      <c r="A52" s="90"/>
      <c r="B52" s="123" t="s">
        <v>29</v>
      </c>
      <c r="C52" s="92" t="s">
        <v>73</v>
      </c>
      <c r="D52" s="93"/>
      <c r="E52" s="94" t="s">
        <v>19</v>
      </c>
      <c r="F52" s="95">
        <v>1</v>
      </c>
      <c r="G52" s="1"/>
      <c r="H52" s="89" t="str">
        <f t="shared" si="10"/>
        <v xml:space="preserve">$   - </v>
      </c>
      <c r="I52" s="10"/>
      <c r="J52" s="11"/>
      <c r="K52" s="12"/>
      <c r="L52" s="13"/>
      <c r="M52" s="14"/>
      <c r="N52" s="127"/>
      <c r="O52" s="128"/>
    </row>
    <row r="53" spans="1:15" s="60" customFormat="1" ht="33" customHeight="1" x14ac:dyDescent="0.25">
      <c r="A53" s="90"/>
      <c r="B53" s="123" t="s">
        <v>74</v>
      </c>
      <c r="C53" s="92" t="s">
        <v>75</v>
      </c>
      <c r="D53" s="93"/>
      <c r="E53" s="94" t="s">
        <v>19</v>
      </c>
      <c r="F53" s="95">
        <v>1</v>
      </c>
      <c r="G53" s="1"/>
      <c r="H53" s="89" t="str">
        <f t="shared" si="10"/>
        <v xml:space="preserve">$   - </v>
      </c>
      <c r="I53" s="10"/>
      <c r="J53" s="11"/>
      <c r="K53" s="12"/>
      <c r="L53" s="13"/>
      <c r="M53" s="14"/>
      <c r="N53" s="127"/>
      <c r="O53" s="128"/>
    </row>
    <row r="54" spans="1:15" s="60" customFormat="1" ht="33" customHeight="1" x14ac:dyDescent="0.25">
      <c r="A54" s="90"/>
      <c r="B54" s="123" t="s">
        <v>76</v>
      </c>
      <c r="C54" s="92" t="s">
        <v>77</v>
      </c>
      <c r="D54" s="93"/>
      <c r="E54" s="94" t="s">
        <v>19</v>
      </c>
      <c r="F54" s="95">
        <v>1</v>
      </c>
      <c r="G54" s="1"/>
      <c r="H54" s="89" t="str">
        <f t="shared" si="10"/>
        <v xml:space="preserve">$   - </v>
      </c>
      <c r="I54" s="10"/>
      <c r="J54" s="11"/>
      <c r="K54" s="12"/>
      <c r="L54" s="13"/>
      <c r="M54" s="14"/>
      <c r="N54" s="127"/>
      <c r="O54" s="128"/>
    </row>
    <row r="55" spans="1:15" s="60" customFormat="1" ht="33" customHeight="1" x14ac:dyDescent="0.25">
      <c r="A55" s="90"/>
      <c r="B55" s="123" t="s">
        <v>78</v>
      </c>
      <c r="C55" s="92" t="s">
        <v>82</v>
      </c>
      <c r="D55" s="93"/>
      <c r="E55" s="94" t="s">
        <v>19</v>
      </c>
      <c r="F55" s="95">
        <v>1</v>
      </c>
      <c r="G55" s="1"/>
      <c r="H55" s="89" t="str">
        <f t="shared" si="10"/>
        <v xml:space="preserve">$   - </v>
      </c>
      <c r="I55" s="10"/>
      <c r="J55" s="11"/>
      <c r="K55" s="12"/>
      <c r="L55" s="13"/>
      <c r="M55" s="14"/>
      <c r="N55" s="127"/>
      <c r="O55" s="128"/>
    </row>
    <row r="56" spans="1:15" s="60" customFormat="1" ht="33" customHeight="1" x14ac:dyDescent="0.25">
      <c r="A56" s="90"/>
      <c r="B56" s="123" t="s">
        <v>80</v>
      </c>
      <c r="C56" s="92" t="s">
        <v>83</v>
      </c>
      <c r="D56" s="93"/>
      <c r="E56" s="94" t="s">
        <v>19</v>
      </c>
      <c r="F56" s="95">
        <v>1</v>
      </c>
      <c r="G56" s="1"/>
      <c r="H56" s="89" t="str">
        <f t="shared" si="10"/>
        <v xml:space="preserve">$   - </v>
      </c>
      <c r="I56" s="10"/>
      <c r="J56" s="11"/>
      <c r="K56" s="12"/>
      <c r="L56" s="13"/>
      <c r="M56" s="14"/>
      <c r="N56" s="127"/>
      <c r="O56" s="128"/>
    </row>
    <row r="57" spans="1:15" s="41" customFormat="1" ht="33" customHeight="1" x14ac:dyDescent="0.25">
      <c r="A57" s="90"/>
      <c r="B57" s="91" t="s">
        <v>84</v>
      </c>
      <c r="C57" s="92" t="s">
        <v>85</v>
      </c>
      <c r="D57" s="93" t="s">
        <v>86</v>
      </c>
      <c r="E57" s="94"/>
      <c r="F57" s="95"/>
      <c r="G57" s="89"/>
      <c r="H57" s="89"/>
      <c r="I57" s="10"/>
      <c r="J57" s="11"/>
      <c r="K57" s="124"/>
      <c r="L57" s="124"/>
    </row>
    <row r="58" spans="1:15" s="41" customFormat="1" ht="33" customHeight="1" x14ac:dyDescent="0.25">
      <c r="A58" s="90"/>
      <c r="B58" s="102" t="s">
        <v>23</v>
      </c>
      <c r="C58" s="92" t="s">
        <v>87</v>
      </c>
      <c r="D58" s="93"/>
      <c r="E58" s="94" t="s">
        <v>31</v>
      </c>
      <c r="F58" s="95">
        <v>900</v>
      </c>
      <c r="G58" s="1"/>
      <c r="H58" s="89" t="str">
        <f t="shared" ref="H58:H60" si="11">IF(OR(ISTEXT(G58),ISBLANK(G58)), "$   - ",ROUND(F58*G58,2))</f>
        <v xml:space="preserve">$   - </v>
      </c>
      <c r="I58" s="10"/>
      <c r="J58" s="125"/>
      <c r="K58" s="126"/>
      <c r="L58" s="13"/>
    </row>
    <row r="59" spans="1:15" s="41" customFormat="1" ht="33" customHeight="1" x14ac:dyDescent="0.25">
      <c r="A59" s="90"/>
      <c r="B59" s="102" t="s">
        <v>26</v>
      </c>
      <c r="C59" s="92" t="s">
        <v>88</v>
      </c>
      <c r="D59" s="93"/>
      <c r="E59" s="94" t="s">
        <v>31</v>
      </c>
      <c r="F59" s="95">
        <v>1900</v>
      </c>
      <c r="G59" s="1"/>
      <c r="H59" s="89" t="str">
        <f t="shared" si="11"/>
        <v xml:space="preserve">$   - </v>
      </c>
      <c r="I59" s="10"/>
      <c r="J59" s="125"/>
      <c r="K59" s="126"/>
      <c r="L59" s="13"/>
    </row>
    <row r="60" spans="1:15" s="41" customFormat="1" ht="33" customHeight="1" x14ac:dyDescent="0.25">
      <c r="A60" s="90"/>
      <c r="B60" s="102" t="s">
        <v>29</v>
      </c>
      <c r="C60" s="92" t="s">
        <v>89</v>
      </c>
      <c r="D60" s="93"/>
      <c r="E60" s="94" t="s">
        <v>31</v>
      </c>
      <c r="F60" s="95">
        <v>1350</v>
      </c>
      <c r="G60" s="1"/>
      <c r="H60" s="89" t="str">
        <f t="shared" si="11"/>
        <v xml:space="preserve">$   - </v>
      </c>
      <c r="I60" s="10"/>
      <c r="J60" s="125"/>
      <c r="K60" s="126"/>
      <c r="L60" s="13"/>
    </row>
    <row r="61" spans="1:15" s="41" customFormat="1" ht="33" customHeight="1" x14ac:dyDescent="0.25">
      <c r="A61" s="90"/>
      <c r="B61" s="102" t="s">
        <v>74</v>
      </c>
      <c r="C61" s="92" t="s">
        <v>90</v>
      </c>
      <c r="D61" s="93"/>
      <c r="E61" s="94" t="s">
        <v>31</v>
      </c>
      <c r="F61" s="95">
        <v>1300</v>
      </c>
      <c r="G61" s="1"/>
      <c r="H61" s="89" t="str">
        <f t="shared" ref="H61" si="12">IF(OR(ISTEXT(G61),ISBLANK(G61)), "$   - ",ROUND(F61*G61,2))</f>
        <v xml:space="preserve">$   - </v>
      </c>
      <c r="I61" s="10"/>
      <c r="J61" s="125"/>
      <c r="K61" s="126"/>
      <c r="L61" s="13"/>
    </row>
    <row r="62" spans="1:15" s="41" customFormat="1" ht="33" customHeight="1" x14ac:dyDescent="0.25">
      <c r="A62" s="90"/>
      <c r="B62" s="91" t="s">
        <v>91</v>
      </c>
      <c r="C62" s="92" t="s">
        <v>92</v>
      </c>
      <c r="D62" s="93" t="s">
        <v>93</v>
      </c>
      <c r="E62" s="94" t="s">
        <v>94</v>
      </c>
      <c r="F62" s="95">
        <v>700</v>
      </c>
      <c r="G62" s="1"/>
      <c r="H62" s="89" t="str">
        <f t="shared" ref="H62" si="13">IF(OR(ISTEXT(G62),ISBLANK(G62)), "$   - ",ROUND(F62*G62,2))</f>
        <v xml:space="preserve">$   - </v>
      </c>
      <c r="I62" s="10"/>
      <c r="K62" s="124"/>
      <c r="L62" s="124"/>
    </row>
    <row r="63" spans="1:15" s="41" customFormat="1" ht="33" customHeight="1" x14ac:dyDescent="0.25">
      <c r="A63" s="90"/>
      <c r="B63" s="91" t="s">
        <v>95</v>
      </c>
      <c r="C63" s="92" t="s">
        <v>96</v>
      </c>
      <c r="D63" s="93" t="s">
        <v>97</v>
      </c>
      <c r="E63" s="94"/>
      <c r="F63" s="95"/>
      <c r="G63" s="89"/>
      <c r="H63" s="89"/>
      <c r="I63" s="10"/>
      <c r="J63" s="11"/>
      <c r="K63" s="124"/>
      <c r="L63" s="124"/>
    </row>
    <row r="64" spans="1:15" s="41" customFormat="1" ht="33" customHeight="1" x14ac:dyDescent="0.25">
      <c r="A64" s="90"/>
      <c r="B64" s="123" t="s">
        <v>23</v>
      </c>
      <c r="C64" s="92" t="s">
        <v>98</v>
      </c>
      <c r="D64" s="93"/>
      <c r="E64" s="94" t="s">
        <v>19</v>
      </c>
      <c r="F64" s="95">
        <v>1</v>
      </c>
      <c r="G64" s="1"/>
      <c r="H64" s="89" t="str">
        <f t="shared" ref="H64:H67" si="14">IF(OR(ISTEXT(G64),ISBLANK(G64)), "$   - ",ROUND(F64*G64,2))</f>
        <v xml:space="preserve">$   - </v>
      </c>
      <c r="I64" s="10"/>
      <c r="J64" s="11"/>
      <c r="K64" s="12"/>
      <c r="L64" s="13"/>
      <c r="M64" s="14"/>
      <c r="N64" s="14"/>
    </row>
    <row r="65" spans="1:14" s="41" customFormat="1" ht="33" customHeight="1" x14ac:dyDescent="0.25">
      <c r="A65" s="90"/>
      <c r="B65" s="123" t="s">
        <v>26</v>
      </c>
      <c r="C65" s="92" t="s">
        <v>35</v>
      </c>
      <c r="D65" s="93"/>
      <c r="E65" s="94" t="s">
        <v>19</v>
      </c>
      <c r="F65" s="95">
        <v>1</v>
      </c>
      <c r="G65" s="1"/>
      <c r="H65" s="89" t="str">
        <f t="shared" si="14"/>
        <v xml:space="preserve">$   - </v>
      </c>
      <c r="I65" s="10"/>
      <c r="J65" s="11"/>
      <c r="K65" s="12"/>
      <c r="L65" s="13"/>
      <c r="M65" s="14"/>
      <c r="N65" s="14"/>
    </row>
    <row r="66" spans="1:14" s="41" customFormat="1" ht="33" customHeight="1" x14ac:dyDescent="0.25">
      <c r="A66" s="90"/>
      <c r="B66" s="123" t="s">
        <v>29</v>
      </c>
      <c r="C66" s="92" t="s">
        <v>36</v>
      </c>
      <c r="D66" s="93"/>
      <c r="E66" s="94" t="s">
        <v>19</v>
      </c>
      <c r="F66" s="95">
        <v>1</v>
      </c>
      <c r="G66" s="1"/>
      <c r="H66" s="89" t="str">
        <f t="shared" si="14"/>
        <v xml:space="preserve">$   - </v>
      </c>
      <c r="I66" s="10"/>
      <c r="J66" s="11"/>
      <c r="K66" s="12"/>
      <c r="L66" s="13"/>
      <c r="M66" s="14"/>
      <c r="N66" s="14"/>
    </row>
    <row r="67" spans="1:14" s="41" customFormat="1" ht="33" customHeight="1" x14ac:dyDescent="0.25">
      <c r="A67" s="90"/>
      <c r="B67" s="123" t="s">
        <v>74</v>
      </c>
      <c r="C67" s="92" t="s">
        <v>99</v>
      </c>
      <c r="D67" s="93"/>
      <c r="E67" s="94" t="s">
        <v>19</v>
      </c>
      <c r="F67" s="95">
        <v>1</v>
      </c>
      <c r="G67" s="1"/>
      <c r="H67" s="89" t="str">
        <f t="shared" si="14"/>
        <v xml:space="preserve">$   - </v>
      </c>
      <c r="I67" s="10"/>
      <c r="J67" s="11"/>
      <c r="K67" s="12"/>
      <c r="L67" s="13"/>
      <c r="M67" s="14"/>
      <c r="N67" s="14"/>
    </row>
    <row r="68" spans="1:14" s="41" customFormat="1" ht="33" customHeight="1" x14ac:dyDescent="0.25">
      <c r="A68" s="90"/>
      <c r="B68" s="91" t="s">
        <v>100</v>
      </c>
      <c r="C68" s="92" t="s">
        <v>101</v>
      </c>
      <c r="D68" s="93" t="s">
        <v>102</v>
      </c>
      <c r="E68" s="94" t="s">
        <v>103</v>
      </c>
      <c r="F68" s="95">
        <v>2</v>
      </c>
      <c r="G68" s="1"/>
      <c r="H68" s="89" t="str">
        <f t="shared" ref="H68" si="15">IF(OR(ISTEXT(G68),ISBLANK(G68)), "$   - ",ROUND(F68*G68,2))</f>
        <v xml:space="preserve">$   - </v>
      </c>
      <c r="I68" s="10"/>
      <c r="J68" s="11"/>
      <c r="K68" s="12"/>
      <c r="L68" s="13"/>
      <c r="M68" s="14"/>
      <c r="N68" s="14"/>
    </row>
    <row r="69" spans="1:14" s="41" customFormat="1" ht="33" customHeight="1" x14ac:dyDescent="0.25">
      <c r="A69" s="90"/>
      <c r="B69" s="91" t="s">
        <v>104</v>
      </c>
      <c r="C69" s="92" t="s">
        <v>105</v>
      </c>
      <c r="D69" s="93" t="s">
        <v>102</v>
      </c>
      <c r="E69" s="94"/>
      <c r="F69" s="95"/>
      <c r="G69" s="89"/>
      <c r="H69" s="89"/>
      <c r="I69" s="10"/>
      <c r="J69" s="11"/>
      <c r="K69" s="12"/>
      <c r="L69" s="13"/>
      <c r="M69" s="14"/>
      <c r="N69" s="14"/>
    </row>
    <row r="70" spans="1:14" s="60" customFormat="1" ht="33" customHeight="1" x14ac:dyDescent="0.25">
      <c r="A70" s="90"/>
      <c r="B70" s="102" t="s">
        <v>23</v>
      </c>
      <c r="C70" s="92" t="s">
        <v>106</v>
      </c>
      <c r="D70" s="93"/>
      <c r="E70" s="94" t="s">
        <v>103</v>
      </c>
      <c r="F70" s="95">
        <v>2</v>
      </c>
      <c r="G70" s="1"/>
      <c r="H70" s="89" t="str">
        <f t="shared" ref="H70:H74" si="16">IF(OR(ISTEXT(G70),ISBLANK(G70)), "$   - ",ROUND(F70*G70,2))</f>
        <v xml:space="preserve">$   - </v>
      </c>
      <c r="I70" s="10"/>
      <c r="J70" s="11"/>
      <c r="K70" s="12"/>
      <c r="L70" s="13"/>
      <c r="M70" s="14"/>
      <c r="N70" s="14"/>
    </row>
    <row r="71" spans="1:14" s="60" customFormat="1" ht="33" customHeight="1" x14ac:dyDescent="0.25">
      <c r="A71" s="90"/>
      <c r="B71" s="102" t="s">
        <v>26</v>
      </c>
      <c r="C71" s="92" t="s">
        <v>107</v>
      </c>
      <c r="D71" s="93"/>
      <c r="E71" s="94" t="s">
        <v>103</v>
      </c>
      <c r="F71" s="95">
        <v>2</v>
      </c>
      <c r="G71" s="1"/>
      <c r="H71" s="89" t="str">
        <f t="shared" si="16"/>
        <v xml:space="preserve">$   - </v>
      </c>
      <c r="I71" s="10"/>
      <c r="J71" s="122"/>
      <c r="K71" s="12"/>
      <c r="L71" s="13"/>
      <c r="M71" s="14"/>
      <c r="N71" s="14"/>
    </row>
    <row r="72" spans="1:14" s="60" customFormat="1" ht="33" customHeight="1" x14ac:dyDescent="0.25">
      <c r="A72" s="90"/>
      <c r="B72" s="102" t="s">
        <v>29</v>
      </c>
      <c r="C72" s="92" t="s">
        <v>108</v>
      </c>
      <c r="D72" s="93"/>
      <c r="E72" s="94" t="s">
        <v>103</v>
      </c>
      <c r="F72" s="95">
        <v>2</v>
      </c>
      <c r="G72" s="1"/>
      <c r="H72" s="89" t="str">
        <f t="shared" si="16"/>
        <v xml:space="preserve">$   - </v>
      </c>
      <c r="I72" s="10"/>
      <c r="J72" s="11"/>
      <c r="K72" s="12"/>
      <c r="L72" s="13"/>
      <c r="M72" s="14"/>
      <c r="N72" s="14"/>
    </row>
    <row r="73" spans="1:14" s="60" customFormat="1" ht="33" customHeight="1" x14ac:dyDescent="0.25">
      <c r="A73" s="90"/>
      <c r="B73" s="102" t="s">
        <v>74</v>
      </c>
      <c r="C73" s="92" t="s">
        <v>109</v>
      </c>
      <c r="D73" s="93"/>
      <c r="E73" s="94" t="s">
        <v>103</v>
      </c>
      <c r="F73" s="95">
        <v>2</v>
      </c>
      <c r="G73" s="1"/>
      <c r="H73" s="89" t="str">
        <f t="shared" si="16"/>
        <v xml:space="preserve">$   - </v>
      </c>
      <c r="I73" s="10"/>
      <c r="J73" s="11"/>
      <c r="K73" s="12"/>
      <c r="L73" s="13"/>
      <c r="M73" s="14"/>
      <c r="N73" s="14"/>
    </row>
    <row r="74" spans="1:14" s="60" customFormat="1" ht="33" customHeight="1" x14ac:dyDescent="0.25">
      <c r="A74" s="90"/>
      <c r="B74" s="102" t="s">
        <v>76</v>
      </c>
      <c r="C74" s="92" t="s">
        <v>110</v>
      </c>
      <c r="D74" s="93"/>
      <c r="E74" s="94" t="s">
        <v>103</v>
      </c>
      <c r="F74" s="95">
        <v>2</v>
      </c>
      <c r="G74" s="1"/>
      <c r="H74" s="89" t="str">
        <f t="shared" si="16"/>
        <v xml:space="preserve">$   - </v>
      </c>
      <c r="I74" s="10"/>
      <c r="J74" s="11"/>
      <c r="K74" s="12"/>
      <c r="L74" s="13"/>
      <c r="M74" s="14"/>
      <c r="N74" s="14"/>
    </row>
    <row r="75" spans="1:14" s="60" customFormat="1" ht="33" customHeight="1" x14ac:dyDescent="0.25">
      <c r="A75" s="90"/>
      <c r="B75" s="102" t="s">
        <v>111</v>
      </c>
      <c r="C75" s="92" t="s">
        <v>139</v>
      </c>
      <c r="D75" s="93" t="s">
        <v>112</v>
      </c>
      <c r="E75" s="94"/>
      <c r="F75" s="95"/>
      <c r="G75" s="89"/>
      <c r="H75" s="89"/>
      <c r="I75" s="10"/>
      <c r="J75" s="11"/>
      <c r="K75" s="12"/>
      <c r="L75" s="13"/>
      <c r="M75" s="14"/>
      <c r="N75" s="14"/>
    </row>
    <row r="76" spans="1:14" s="60" customFormat="1" ht="33" customHeight="1" x14ac:dyDescent="0.25">
      <c r="A76" s="90"/>
      <c r="B76" s="102" t="s">
        <v>23</v>
      </c>
      <c r="C76" s="92" t="s">
        <v>35</v>
      </c>
      <c r="D76" s="93"/>
      <c r="E76" s="94" t="s">
        <v>19</v>
      </c>
      <c r="F76" s="95">
        <v>1</v>
      </c>
      <c r="G76" s="1"/>
      <c r="H76" s="89" t="str">
        <f t="shared" ref="H76:H77" si="17">IF(OR(ISTEXT(G76),ISBLANK(G76)), "$   - ",ROUND(F76*G76,2))</f>
        <v xml:space="preserve">$   - </v>
      </c>
      <c r="I76" s="10"/>
      <c r="J76" s="11"/>
      <c r="K76" s="12"/>
      <c r="L76" s="13"/>
      <c r="M76" s="14"/>
      <c r="N76" s="14"/>
    </row>
    <row r="77" spans="1:14" s="60" customFormat="1" ht="33" customHeight="1" x14ac:dyDescent="0.25">
      <c r="A77" s="90"/>
      <c r="B77" s="102" t="s">
        <v>26</v>
      </c>
      <c r="C77" s="92" t="s">
        <v>36</v>
      </c>
      <c r="D77" s="93"/>
      <c r="E77" s="94" t="s">
        <v>19</v>
      </c>
      <c r="F77" s="95">
        <v>1</v>
      </c>
      <c r="G77" s="1"/>
      <c r="H77" s="89" t="str">
        <f t="shared" si="17"/>
        <v xml:space="preserve">$   - </v>
      </c>
      <c r="I77" s="10"/>
      <c r="J77" s="11"/>
      <c r="K77" s="12"/>
      <c r="L77" s="13"/>
      <c r="M77" s="14"/>
      <c r="N77" s="14"/>
    </row>
    <row r="78" spans="1:14" s="60" customFormat="1" ht="33" customHeight="1" x14ac:dyDescent="0.25">
      <c r="A78" s="90"/>
      <c r="B78" s="102" t="s">
        <v>113</v>
      </c>
      <c r="C78" s="92" t="s">
        <v>114</v>
      </c>
      <c r="D78" s="93" t="s">
        <v>112</v>
      </c>
      <c r="E78" s="94" t="s">
        <v>28</v>
      </c>
      <c r="F78" s="95">
        <v>300</v>
      </c>
      <c r="G78" s="1"/>
      <c r="H78" s="89" t="str">
        <f>IF(OR(ISTEXT(G78),ISBLANK(G78)), "$   - ",ROUND(F78*G78,2))</f>
        <v xml:space="preserve">$   - </v>
      </c>
      <c r="I78" s="10"/>
      <c r="J78" s="11"/>
      <c r="K78" s="12"/>
      <c r="L78" s="13"/>
      <c r="M78" s="14"/>
      <c r="N78" s="14"/>
    </row>
    <row r="79" spans="1:14" s="15" customFormat="1" ht="30" customHeight="1" thickBot="1" x14ac:dyDescent="0.3">
      <c r="A79" s="3"/>
      <c r="B79" s="4" t="str">
        <f>B7</f>
        <v>A</v>
      </c>
      <c r="C79" s="96" t="str">
        <f>C7</f>
        <v>SUBSTRUCTURE REHABILITATION &amp; RIVERBANK STABILIZATION WORKS</v>
      </c>
      <c r="D79" s="97"/>
      <c r="E79" s="97"/>
      <c r="F79" s="98"/>
      <c r="G79" s="8" t="s">
        <v>115</v>
      </c>
      <c r="H79" s="9">
        <f>SUM(H8:H78)</f>
        <v>0</v>
      </c>
      <c r="I79" s="10"/>
      <c r="J79" s="11"/>
      <c r="K79" s="12"/>
      <c r="L79" s="13"/>
      <c r="M79" s="14"/>
      <c r="N79" s="14"/>
    </row>
    <row r="80" spans="1:14" s="41" customFormat="1" ht="33" customHeight="1" thickTop="1" x14ac:dyDescent="0.25">
      <c r="A80" s="115"/>
      <c r="B80" s="116" t="s">
        <v>116</v>
      </c>
      <c r="C80" s="117" t="s">
        <v>117</v>
      </c>
      <c r="D80" s="118"/>
      <c r="E80" s="118"/>
      <c r="F80" s="119"/>
      <c r="G80" s="120"/>
      <c r="H80" s="121"/>
      <c r="I80" s="10"/>
      <c r="J80" s="11"/>
      <c r="K80" s="12"/>
      <c r="L80" s="13"/>
      <c r="M80" s="14"/>
      <c r="N80" s="14"/>
    </row>
    <row r="81" spans="1:15" s="41" customFormat="1" ht="33" customHeight="1" x14ac:dyDescent="0.25">
      <c r="A81" s="90" t="s">
        <v>118</v>
      </c>
      <c r="B81" s="91" t="s">
        <v>119</v>
      </c>
      <c r="C81" s="92" t="s">
        <v>120</v>
      </c>
      <c r="D81" s="93" t="s">
        <v>121</v>
      </c>
      <c r="E81" s="94" t="s">
        <v>19</v>
      </c>
      <c r="F81" s="95">
        <v>1</v>
      </c>
      <c r="G81" s="1"/>
      <c r="H81" s="89" t="str">
        <f t="shared" ref="H81" si="18">IF(OR(ISTEXT(G81),ISBLANK(G81)), "$   - ",ROUND(F81*G81,2))</f>
        <v xml:space="preserve">$   - </v>
      </c>
      <c r="I81" s="10"/>
      <c r="J81" s="11"/>
      <c r="K81" s="12"/>
      <c r="L81" s="13"/>
      <c r="M81" s="14"/>
      <c r="N81" s="14"/>
    </row>
    <row r="82" spans="1:15" s="15" customFormat="1" ht="30" customHeight="1" thickBot="1" x14ac:dyDescent="0.3">
      <c r="A82" s="3"/>
      <c r="B82" s="4" t="str">
        <f>B80</f>
        <v>B</v>
      </c>
      <c r="C82" s="96" t="str">
        <f>C80</f>
        <v>MOBILIZATION AND DEMOBILIZATION</v>
      </c>
      <c r="D82" s="97"/>
      <c r="E82" s="97"/>
      <c r="F82" s="98"/>
      <c r="G82" s="8" t="s">
        <v>115</v>
      </c>
      <c r="H82" s="9">
        <f>SUM(H81:H81)</f>
        <v>0</v>
      </c>
      <c r="I82" s="10"/>
      <c r="J82" s="11"/>
      <c r="K82" s="12"/>
      <c r="L82" s="13"/>
      <c r="M82" s="14"/>
      <c r="N82" s="14"/>
    </row>
    <row r="83" spans="1:15" s="41" customFormat="1" ht="28.5" customHeight="1" thickTop="1" thickBot="1" x14ac:dyDescent="0.3">
      <c r="B83" s="105"/>
      <c r="C83" s="106"/>
      <c r="D83" s="106"/>
      <c r="E83" s="106"/>
      <c r="F83" s="107"/>
      <c r="G83" s="108"/>
      <c r="H83" s="2"/>
      <c r="I83" s="10"/>
      <c r="J83" s="11"/>
      <c r="K83" s="12"/>
      <c r="L83" s="13"/>
      <c r="M83" s="14"/>
      <c r="N83" s="14"/>
    </row>
    <row r="84" spans="1:15" s="41" customFormat="1" ht="29.25" customHeight="1" thickTop="1" thickBot="1" x14ac:dyDescent="0.3">
      <c r="A84" s="109"/>
      <c r="B84" s="110" t="s">
        <v>122</v>
      </c>
      <c r="C84" s="111"/>
      <c r="D84" s="111"/>
      <c r="E84" s="111"/>
      <c r="F84" s="112"/>
      <c r="G84" s="113"/>
      <c r="H84" s="114"/>
      <c r="I84" s="10"/>
      <c r="J84" s="11"/>
      <c r="K84" s="12"/>
      <c r="L84" s="13"/>
      <c r="M84" s="14"/>
      <c r="N84" s="14"/>
    </row>
    <row r="85" spans="1:15" s="41" customFormat="1" ht="33" customHeight="1" thickTop="1" x14ac:dyDescent="0.25">
      <c r="A85" s="115"/>
      <c r="B85" s="116" t="s">
        <v>123</v>
      </c>
      <c r="C85" s="117" t="s">
        <v>124</v>
      </c>
      <c r="D85" s="118"/>
      <c r="E85" s="118"/>
      <c r="F85" s="119"/>
      <c r="G85" s="120"/>
      <c r="H85" s="121"/>
      <c r="I85" s="10"/>
      <c r="J85" s="11"/>
      <c r="K85" s="12"/>
      <c r="L85" s="13"/>
      <c r="M85" s="14"/>
      <c r="N85" s="14"/>
    </row>
    <row r="86" spans="1:15" s="41" customFormat="1" ht="33" customHeight="1" x14ac:dyDescent="0.25">
      <c r="A86" s="90"/>
      <c r="B86" s="91" t="s">
        <v>125</v>
      </c>
      <c r="C86" s="92" t="s">
        <v>126</v>
      </c>
      <c r="D86" s="93" t="s">
        <v>18</v>
      </c>
      <c r="E86" s="94" t="s">
        <v>19</v>
      </c>
      <c r="F86" s="95">
        <v>1</v>
      </c>
      <c r="G86" s="1"/>
      <c r="H86" s="89" t="str">
        <f>IF(OR(ISTEXT(G86),ISBLANK(G86)), "$   - ",ROUND(F86*G86,2))</f>
        <v xml:space="preserve">$   - </v>
      </c>
      <c r="I86" s="10"/>
      <c r="J86" s="11"/>
      <c r="K86" s="12"/>
      <c r="L86" s="13"/>
      <c r="M86" s="14"/>
      <c r="N86" s="14"/>
    </row>
    <row r="87" spans="1:15" s="41" customFormat="1" ht="33" customHeight="1" x14ac:dyDescent="0.25">
      <c r="A87" s="90"/>
      <c r="B87" s="91" t="s">
        <v>127</v>
      </c>
      <c r="C87" s="92" t="s">
        <v>21</v>
      </c>
      <c r="D87" s="93" t="s">
        <v>22</v>
      </c>
      <c r="E87" s="94"/>
      <c r="F87" s="95"/>
      <c r="G87" s="89"/>
      <c r="H87" s="89"/>
      <c r="I87" s="10"/>
      <c r="J87" s="11"/>
      <c r="K87" s="12"/>
      <c r="L87" s="13"/>
      <c r="M87" s="14"/>
      <c r="N87" s="14"/>
    </row>
    <row r="88" spans="1:15" s="41" customFormat="1" ht="33" customHeight="1" x14ac:dyDescent="0.25">
      <c r="A88" s="90"/>
      <c r="B88" s="102" t="s">
        <v>23</v>
      </c>
      <c r="C88" s="92" t="s">
        <v>24</v>
      </c>
      <c r="D88" s="93"/>
      <c r="E88" s="94" t="s">
        <v>25</v>
      </c>
      <c r="F88" s="95">
        <v>700</v>
      </c>
      <c r="G88" s="1"/>
      <c r="H88" s="89" t="str">
        <f>IF(OR(ISTEXT(G88),ISBLANK(G88)), "$   - ",ROUND(F88*G88,2))</f>
        <v xml:space="preserve">$   - </v>
      </c>
      <c r="I88" s="10"/>
      <c r="J88" s="11"/>
      <c r="K88" s="12"/>
      <c r="L88" s="13"/>
      <c r="M88" s="14"/>
      <c r="N88" s="14"/>
    </row>
    <row r="89" spans="1:15" s="41" customFormat="1" ht="33" customHeight="1" x14ac:dyDescent="0.25">
      <c r="A89" s="90"/>
      <c r="B89" s="102" t="s">
        <v>26</v>
      </c>
      <c r="C89" s="92" t="s">
        <v>30</v>
      </c>
      <c r="D89" s="93"/>
      <c r="E89" s="94" t="s">
        <v>31</v>
      </c>
      <c r="F89" s="95">
        <v>4850</v>
      </c>
      <c r="G89" s="1"/>
      <c r="H89" s="89" t="str">
        <f>IF(OR(ISTEXT(G89),ISBLANK(G89)), "$   - ",ROUND(F89*G89,2))</f>
        <v xml:space="preserve">$   - </v>
      </c>
      <c r="I89" s="10"/>
      <c r="J89" s="103"/>
      <c r="K89" s="104"/>
      <c r="L89" s="13"/>
      <c r="M89" s="14"/>
      <c r="N89" s="14"/>
    </row>
    <row r="90" spans="1:15" s="41" customFormat="1" ht="33" customHeight="1" x14ac:dyDescent="0.25">
      <c r="A90" s="90"/>
      <c r="B90" s="102" t="s">
        <v>29</v>
      </c>
      <c r="C90" s="92" t="s">
        <v>27</v>
      </c>
      <c r="D90" s="93"/>
      <c r="E90" s="94" t="s">
        <v>28</v>
      </c>
      <c r="F90" s="95">
        <v>5</v>
      </c>
      <c r="G90" s="1"/>
      <c r="H90" s="89" t="str">
        <f>IF(OR(ISTEXT(G90),ISBLANK(G90)), "$   - ",ROUND(F90*G90,2))</f>
        <v xml:space="preserve">$   - </v>
      </c>
      <c r="I90" s="10"/>
      <c r="J90" s="11"/>
      <c r="K90" s="12"/>
      <c r="L90" s="13"/>
      <c r="M90" s="14"/>
      <c r="N90" s="14"/>
    </row>
    <row r="91" spans="1:15" s="41" customFormat="1" ht="33" customHeight="1" x14ac:dyDescent="0.25">
      <c r="A91" s="90"/>
      <c r="B91" s="91" t="s">
        <v>128</v>
      </c>
      <c r="C91" s="92" t="s">
        <v>85</v>
      </c>
      <c r="D91" s="93" t="s">
        <v>86</v>
      </c>
      <c r="E91" s="94"/>
      <c r="F91" s="95"/>
      <c r="G91" s="89"/>
      <c r="H91" s="89"/>
      <c r="I91" s="10"/>
      <c r="J91" s="11"/>
      <c r="K91" s="12"/>
      <c r="L91" s="13"/>
      <c r="M91" s="14"/>
      <c r="N91" s="14"/>
    </row>
    <row r="92" spans="1:15" s="41" customFormat="1" ht="33" customHeight="1" x14ac:dyDescent="0.25">
      <c r="A92" s="90"/>
      <c r="B92" s="102" t="s">
        <v>23</v>
      </c>
      <c r="C92" s="92" t="s">
        <v>89</v>
      </c>
      <c r="D92" s="93"/>
      <c r="E92" s="94" t="s">
        <v>31</v>
      </c>
      <c r="F92" s="95">
        <v>820</v>
      </c>
      <c r="G92" s="1"/>
      <c r="H92" s="89" t="str">
        <f t="shared" ref="H92" si="19">IF(OR(ISTEXT(G92),ISBLANK(G92)), "$   - ",ROUND(F92*G92,2))</f>
        <v xml:space="preserve">$   - </v>
      </c>
      <c r="I92" s="10"/>
      <c r="J92" s="11"/>
      <c r="K92" s="12"/>
      <c r="N92" s="99"/>
      <c r="O92" s="99"/>
    </row>
    <row r="93" spans="1:15" s="41" customFormat="1" ht="33" customHeight="1" x14ac:dyDescent="0.25">
      <c r="A93" s="90"/>
      <c r="B93" s="102" t="s">
        <v>26</v>
      </c>
      <c r="C93" s="92" t="s">
        <v>90</v>
      </c>
      <c r="D93" s="93"/>
      <c r="E93" s="94" t="s">
        <v>31</v>
      </c>
      <c r="F93" s="95">
        <v>920</v>
      </c>
      <c r="G93" s="1"/>
      <c r="H93" s="89" t="str">
        <f t="shared" ref="H93" si="20">IF(OR(ISTEXT(G93),ISBLANK(G93)), "$   - ",ROUND(F93*G93,2))</f>
        <v xml:space="preserve">$   - </v>
      </c>
      <c r="I93" s="10"/>
      <c r="J93" s="11"/>
      <c r="K93" s="12"/>
      <c r="N93" s="99"/>
      <c r="O93" s="99"/>
    </row>
    <row r="94" spans="1:15" s="60" customFormat="1" ht="33" customHeight="1" x14ac:dyDescent="0.25">
      <c r="A94" s="90"/>
      <c r="B94" s="91" t="s">
        <v>129</v>
      </c>
      <c r="C94" s="92" t="s">
        <v>92</v>
      </c>
      <c r="D94" s="93" t="s">
        <v>93</v>
      </c>
      <c r="E94" s="94" t="s">
        <v>94</v>
      </c>
      <c r="F94" s="95">
        <v>700</v>
      </c>
      <c r="G94" s="1"/>
      <c r="H94" s="89" t="str">
        <f t="shared" ref="H94" si="21">IF(OR(ISTEXT(G94),ISBLANK(G94)), "$   - ",ROUND(F94*G94,2))</f>
        <v xml:space="preserve">$   - </v>
      </c>
      <c r="I94" s="10"/>
      <c r="J94" s="100"/>
      <c r="K94" s="101"/>
      <c r="L94" s="12"/>
      <c r="M94" s="14"/>
      <c r="N94" s="14"/>
    </row>
    <row r="95" spans="1:15" s="15" customFormat="1" ht="30" customHeight="1" thickBot="1" x14ac:dyDescent="0.3">
      <c r="A95" s="3"/>
      <c r="B95" s="4" t="str">
        <f>B85</f>
        <v>C</v>
      </c>
      <c r="C95" s="96" t="str">
        <f>C85</f>
        <v>NORTH RIVERBANK STABILIZATION WORKS EAST OF BRIDGE</v>
      </c>
      <c r="D95" s="97"/>
      <c r="E95" s="97"/>
      <c r="F95" s="98"/>
      <c r="G95" s="8" t="s">
        <v>115</v>
      </c>
      <c r="H95" s="9">
        <f>SUM(H86:H94)</f>
        <v>0</v>
      </c>
      <c r="I95" s="10"/>
      <c r="J95" s="11"/>
      <c r="K95" s="12"/>
      <c r="L95" s="13"/>
      <c r="M95" s="14"/>
      <c r="N95" s="14"/>
    </row>
    <row r="96" spans="1:15" s="15" customFormat="1" ht="30" customHeight="1" thickTop="1" thickBot="1" x14ac:dyDescent="0.3">
      <c r="A96" s="3"/>
      <c r="B96" s="4" t="s">
        <v>130</v>
      </c>
      <c r="C96" s="5" t="s">
        <v>131</v>
      </c>
      <c r="D96" s="6"/>
      <c r="E96" s="6"/>
      <c r="F96" s="7"/>
      <c r="G96" s="8"/>
      <c r="H96" s="9"/>
      <c r="I96" s="10"/>
      <c r="J96" s="11"/>
      <c r="K96" s="12"/>
      <c r="L96" s="13"/>
      <c r="M96" s="14"/>
      <c r="N96" s="14"/>
    </row>
    <row r="97" spans="1:14" s="41" customFormat="1" ht="33" customHeight="1" thickTop="1" thickBot="1" x14ac:dyDescent="0.3">
      <c r="A97" s="90" t="s">
        <v>118</v>
      </c>
      <c r="B97" s="91" t="s">
        <v>132</v>
      </c>
      <c r="C97" s="92" t="s">
        <v>133</v>
      </c>
      <c r="D97" s="93" t="s">
        <v>121</v>
      </c>
      <c r="E97" s="94" t="s">
        <v>19</v>
      </c>
      <c r="F97" s="95">
        <v>1</v>
      </c>
      <c r="G97" s="1"/>
      <c r="H97" s="89" t="str">
        <f t="shared" ref="H97" si="22">IF(OR(ISTEXT(G97),ISBLANK(G97)), "$   - ",ROUND(F97*G97,2))</f>
        <v xml:space="preserve">$   - </v>
      </c>
      <c r="I97" s="10"/>
      <c r="J97" s="11"/>
      <c r="K97" s="12"/>
      <c r="L97" s="13"/>
      <c r="M97" s="14"/>
      <c r="N97" s="14"/>
    </row>
    <row r="98" spans="1:14" s="15" customFormat="1" ht="30" customHeight="1" thickTop="1" thickBot="1" x14ac:dyDescent="0.3">
      <c r="A98" s="3"/>
      <c r="B98" s="4" t="s">
        <v>130</v>
      </c>
      <c r="C98" s="5" t="s">
        <v>131</v>
      </c>
      <c r="D98" s="6"/>
      <c r="E98" s="6"/>
      <c r="F98" s="7"/>
      <c r="G98" s="8" t="s">
        <v>115</v>
      </c>
      <c r="H98" s="9">
        <f>SUM(H97:H97)</f>
        <v>0</v>
      </c>
      <c r="I98" s="10"/>
      <c r="J98" s="11"/>
      <c r="K98" s="12"/>
      <c r="L98" s="13"/>
      <c r="M98" s="14"/>
      <c r="N98" s="14"/>
    </row>
    <row r="99" spans="1:14" s="15" customFormat="1" ht="36" customHeight="1" thickTop="1" x14ac:dyDescent="0.4">
      <c r="A99" s="16"/>
      <c r="B99" s="17" t="s">
        <v>134</v>
      </c>
      <c r="C99" s="18"/>
      <c r="D99" s="18"/>
      <c r="E99" s="18"/>
      <c r="F99" s="19"/>
      <c r="G99" s="18"/>
      <c r="H99" s="20"/>
      <c r="I99" s="10"/>
      <c r="J99" s="11"/>
      <c r="K99" s="12"/>
      <c r="L99" s="13"/>
      <c r="M99" s="14"/>
      <c r="N99" s="14"/>
    </row>
    <row r="100" spans="1:14" s="27" customFormat="1" ht="39" customHeight="1" x14ac:dyDescent="0.25">
      <c r="A100" s="21"/>
      <c r="B100" s="22" t="str">
        <f>B6</f>
        <v>PART 1</v>
      </c>
      <c r="C100" s="23"/>
      <c r="D100" s="23"/>
      <c r="E100" s="23"/>
      <c r="F100" s="24"/>
      <c r="G100" s="25"/>
      <c r="H100" s="26"/>
      <c r="I100" s="10"/>
      <c r="J100" s="11"/>
      <c r="K100" s="12"/>
      <c r="L100" s="13"/>
      <c r="M100" s="14"/>
      <c r="N100" s="14"/>
    </row>
    <row r="101" spans="1:14" s="15" customFormat="1" ht="37.5" customHeight="1" thickBot="1" x14ac:dyDescent="0.3">
      <c r="A101" s="3"/>
      <c r="B101" s="4" t="str">
        <f>B7</f>
        <v>A</v>
      </c>
      <c r="C101" s="28" t="str">
        <f>C79</f>
        <v>SUBSTRUCTURE REHABILITATION &amp; RIVERBANK STABILIZATION WORKS</v>
      </c>
      <c r="D101" s="29"/>
      <c r="E101" s="29"/>
      <c r="F101" s="30"/>
      <c r="G101" s="8" t="s">
        <v>115</v>
      </c>
      <c r="H101" s="9">
        <f>H79</f>
        <v>0</v>
      </c>
      <c r="I101" s="10"/>
      <c r="J101" s="11"/>
      <c r="K101" s="12"/>
      <c r="L101" s="13"/>
      <c r="M101" s="14"/>
      <c r="N101" s="14"/>
    </row>
    <row r="102" spans="1:14" s="15" customFormat="1" ht="37.5" customHeight="1" thickTop="1" thickBot="1" x14ac:dyDescent="0.3">
      <c r="A102" s="3"/>
      <c r="B102" s="4" t="str">
        <f>B80</f>
        <v>B</v>
      </c>
      <c r="C102" s="31" t="str">
        <f>C80</f>
        <v>MOBILIZATION AND DEMOBILIZATION</v>
      </c>
      <c r="D102" s="32"/>
      <c r="E102" s="32"/>
      <c r="F102" s="33"/>
      <c r="G102" s="8" t="s">
        <v>115</v>
      </c>
      <c r="H102" s="9">
        <f>H82</f>
        <v>0</v>
      </c>
      <c r="I102" s="10"/>
      <c r="J102" s="11"/>
      <c r="K102" s="12"/>
      <c r="L102" s="13"/>
      <c r="M102" s="14"/>
      <c r="N102" s="14"/>
    </row>
    <row r="103" spans="1:14" s="15" customFormat="1" ht="28.95" customHeight="1" thickTop="1" x14ac:dyDescent="0.3">
      <c r="A103" s="3"/>
      <c r="B103" s="34"/>
      <c r="C103" s="35"/>
      <c r="D103" s="36"/>
      <c r="E103" s="37"/>
      <c r="F103" s="38"/>
      <c r="G103" s="39" t="s">
        <v>135</v>
      </c>
      <c r="H103" s="40">
        <f>SUM(H101:H102)</f>
        <v>0</v>
      </c>
      <c r="I103" s="10"/>
      <c r="J103" s="11"/>
      <c r="K103" s="12"/>
      <c r="L103" s="13"/>
      <c r="M103" s="14"/>
      <c r="N103" s="14"/>
    </row>
    <row r="104" spans="1:14" s="41" customFormat="1" ht="33" customHeight="1" thickBot="1" x14ac:dyDescent="0.3">
      <c r="B104" s="42"/>
      <c r="C104" s="43"/>
      <c r="D104" s="42"/>
      <c r="E104" s="42"/>
      <c r="F104" s="44"/>
      <c r="G104" s="42"/>
      <c r="H104" s="45"/>
      <c r="I104" s="10"/>
      <c r="J104" s="11"/>
      <c r="K104" s="12"/>
      <c r="L104" s="13"/>
      <c r="M104" s="14"/>
      <c r="N104" s="14"/>
    </row>
    <row r="105" spans="1:14" s="27" customFormat="1" ht="48.75" customHeight="1" thickTop="1" thickBot="1" x14ac:dyDescent="0.3">
      <c r="A105" s="21"/>
      <c r="B105" s="46" t="str">
        <f>B84</f>
        <v xml:space="preserve">PART 2 </v>
      </c>
      <c r="C105" s="47"/>
      <c r="D105" s="47"/>
      <c r="E105" s="47"/>
      <c r="F105" s="48"/>
      <c r="G105" s="25"/>
      <c r="H105" s="26"/>
      <c r="I105" s="10"/>
      <c r="J105" s="11"/>
      <c r="K105" s="12"/>
      <c r="L105" s="13"/>
      <c r="M105" s="14"/>
      <c r="N105" s="14"/>
    </row>
    <row r="106" spans="1:14" s="15" customFormat="1" ht="37.5" customHeight="1" thickTop="1" thickBot="1" x14ac:dyDescent="0.3">
      <c r="A106" s="3"/>
      <c r="B106" s="4" t="str">
        <f>B85</f>
        <v>C</v>
      </c>
      <c r="C106" s="31" t="str">
        <f>C85</f>
        <v>NORTH RIVERBANK STABILIZATION WORKS EAST OF BRIDGE</v>
      </c>
      <c r="D106" s="32"/>
      <c r="E106" s="32"/>
      <c r="F106" s="33"/>
      <c r="G106" s="8" t="s">
        <v>115</v>
      </c>
      <c r="H106" s="9">
        <f>H95</f>
        <v>0</v>
      </c>
      <c r="I106" s="10"/>
      <c r="J106" s="11"/>
      <c r="K106" s="12"/>
      <c r="L106" s="13"/>
      <c r="M106" s="14"/>
      <c r="N106" s="14"/>
    </row>
    <row r="107" spans="1:14" s="15" customFormat="1" ht="37.5" customHeight="1" thickTop="1" thickBot="1" x14ac:dyDescent="0.3">
      <c r="A107" s="3"/>
      <c r="B107" s="4" t="str">
        <f>B96</f>
        <v>D</v>
      </c>
      <c r="C107" s="31" t="str">
        <f>C96</f>
        <v>REMOBILIZATION AND DEMOBILIZATION  - FORCED DEFERRAL OF PART 2 WORKS</v>
      </c>
      <c r="D107" s="32"/>
      <c r="E107" s="32"/>
      <c r="F107" s="33"/>
      <c r="G107" s="8" t="s">
        <v>115</v>
      </c>
      <c r="H107" s="9">
        <f>H98</f>
        <v>0</v>
      </c>
      <c r="I107" s="10"/>
      <c r="J107" s="11"/>
      <c r="K107" s="12"/>
      <c r="L107" s="13"/>
      <c r="M107" s="14"/>
      <c r="N107" s="14"/>
    </row>
    <row r="108" spans="1:14" s="15" customFormat="1" ht="28.95" customHeight="1" thickTop="1" thickBot="1" x14ac:dyDescent="0.35">
      <c r="A108" s="3"/>
      <c r="B108" s="34"/>
      <c r="C108" s="35"/>
      <c r="E108" s="36"/>
      <c r="F108" s="38"/>
      <c r="G108" s="39" t="s">
        <v>136</v>
      </c>
      <c r="H108" s="40">
        <f>SUM(H106:H107)</f>
        <v>0</v>
      </c>
      <c r="I108" s="10"/>
      <c r="J108" s="11"/>
      <c r="K108" s="12"/>
      <c r="L108" s="13"/>
      <c r="M108" s="14"/>
      <c r="N108" s="14"/>
    </row>
    <row r="109" spans="1:14" s="41" customFormat="1" ht="37.950000000000003" customHeight="1" thickTop="1" x14ac:dyDescent="0.25">
      <c r="A109" s="49"/>
      <c r="B109" s="50" t="s">
        <v>137</v>
      </c>
      <c r="C109" s="51"/>
      <c r="D109" s="51"/>
      <c r="E109" s="51"/>
      <c r="F109" s="52"/>
      <c r="G109" s="53">
        <f>H103+H108</f>
        <v>0</v>
      </c>
      <c r="H109" s="54"/>
      <c r="I109" s="10"/>
      <c r="J109" s="11"/>
      <c r="K109" s="12"/>
      <c r="L109" s="13"/>
      <c r="M109" s="14"/>
      <c r="N109" s="14"/>
    </row>
    <row r="110" spans="1:14" s="41" customFormat="1" ht="37.950000000000003" customHeight="1" x14ac:dyDescent="0.25">
      <c r="A110" s="49"/>
      <c r="C110" s="55"/>
      <c r="F110" s="56"/>
      <c r="G110" s="57"/>
      <c r="H110" s="58"/>
      <c r="I110" s="10"/>
      <c r="J110" s="11"/>
      <c r="K110" s="12"/>
      <c r="L110" s="13"/>
      <c r="M110" s="14"/>
      <c r="N110" s="14"/>
    </row>
    <row r="111" spans="1:14" s="41" customFormat="1" ht="15.9" customHeight="1" x14ac:dyDescent="0.25">
      <c r="A111" s="49"/>
      <c r="B111" s="59"/>
      <c r="C111" s="55"/>
      <c r="D111" s="60"/>
      <c r="F111" s="61" t="s">
        <v>138</v>
      </c>
      <c r="G111" s="62"/>
      <c r="H111" s="63"/>
      <c r="I111" s="10"/>
      <c r="J111" s="11"/>
      <c r="K111" s="12"/>
      <c r="L111" s="13"/>
      <c r="M111" s="14"/>
      <c r="N111" s="14"/>
    </row>
    <row r="112" spans="1:14" s="41" customFormat="1" ht="15.9" customHeight="1" x14ac:dyDescent="0.25">
      <c r="A112" s="49"/>
      <c r="B112" s="64"/>
      <c r="C112" s="65"/>
      <c r="D112" s="66"/>
      <c r="E112" s="67"/>
      <c r="F112" s="68"/>
      <c r="G112" s="69"/>
      <c r="H112" s="70"/>
      <c r="I112" s="10"/>
      <c r="J112" s="11"/>
      <c r="K112" s="12"/>
      <c r="L112" s="13"/>
      <c r="M112" s="14"/>
      <c r="N112" s="14"/>
    </row>
    <row r="113" spans="2:14" s="41" customFormat="1" ht="15" x14ac:dyDescent="0.25">
      <c r="B113" s="71"/>
      <c r="C113" s="72"/>
      <c r="E113" s="71"/>
      <c r="F113" s="73"/>
      <c r="G113" s="74"/>
      <c r="H113" s="74"/>
      <c r="I113" s="10"/>
      <c r="J113" s="11"/>
      <c r="K113" s="12"/>
      <c r="L113" s="13"/>
      <c r="M113" s="14"/>
      <c r="N113" s="14"/>
    </row>
    <row r="114" spans="2:14" s="41" customFormat="1" ht="13.2" x14ac:dyDescent="0.25">
      <c r="B114" s="75"/>
      <c r="C114" s="55"/>
      <c r="D114" s="55"/>
      <c r="E114" s="76"/>
      <c r="F114" s="77"/>
      <c r="G114" s="78"/>
      <c r="H114" s="78"/>
      <c r="J114" s="79"/>
    </row>
    <row r="115" spans="2:14" s="41" customFormat="1" ht="13.2" x14ac:dyDescent="0.25">
      <c r="C115" s="55"/>
      <c r="E115" s="60"/>
      <c r="F115" s="77"/>
      <c r="G115" s="78"/>
      <c r="H115" s="78"/>
    </row>
    <row r="116" spans="2:14" s="41" customFormat="1" ht="13.2" x14ac:dyDescent="0.25">
      <c r="B116" s="80"/>
      <c r="C116" s="55"/>
      <c r="E116" s="60"/>
      <c r="F116" s="77"/>
      <c r="G116" s="78"/>
      <c r="H116" s="78"/>
    </row>
    <row r="117" spans="2:14" s="41" customFormat="1" ht="13.2" x14ac:dyDescent="0.25">
      <c r="B117" s="75"/>
      <c r="C117" s="81"/>
      <c r="D117" s="81"/>
      <c r="E117" s="81"/>
      <c r="F117" s="82"/>
      <c r="G117" s="83"/>
      <c r="H117" s="83"/>
    </row>
    <row r="118" spans="2:14" s="41" customFormat="1" ht="13.2" x14ac:dyDescent="0.25">
      <c r="B118" s="75"/>
      <c r="C118" s="81"/>
      <c r="D118" s="81"/>
      <c r="E118" s="81"/>
      <c r="F118" s="82"/>
      <c r="G118" s="83"/>
      <c r="H118" s="83"/>
    </row>
    <row r="119" spans="2:14" s="41" customFormat="1" ht="13.2" x14ac:dyDescent="0.25">
      <c r="B119" s="75"/>
      <c r="C119" s="81"/>
      <c r="D119" s="81"/>
      <c r="E119" s="81"/>
      <c r="F119" s="82"/>
      <c r="G119" s="83"/>
      <c r="H119" s="83"/>
    </row>
    <row r="120" spans="2:14" s="41" customFormat="1" ht="13.2" x14ac:dyDescent="0.25">
      <c r="B120" s="75"/>
      <c r="C120" s="81"/>
      <c r="D120" s="81"/>
      <c r="E120" s="81"/>
      <c r="F120" s="82"/>
      <c r="G120" s="83"/>
      <c r="H120" s="83"/>
    </row>
    <row r="121" spans="2:14" s="41" customFormat="1" ht="13.2" x14ac:dyDescent="0.25">
      <c r="B121" s="75"/>
      <c r="C121" s="81"/>
      <c r="D121" s="81"/>
      <c r="E121" s="81"/>
      <c r="F121" s="82"/>
      <c r="G121" s="83"/>
      <c r="H121" s="83"/>
    </row>
    <row r="122" spans="2:14" s="41" customFormat="1" ht="13.2" x14ac:dyDescent="0.25">
      <c r="B122" s="75"/>
      <c r="C122" s="81"/>
      <c r="D122" s="81"/>
      <c r="E122" s="81"/>
      <c r="F122" s="82"/>
      <c r="G122" s="83"/>
      <c r="H122" s="83"/>
    </row>
    <row r="123" spans="2:14" s="41" customFormat="1" ht="13.2" x14ac:dyDescent="0.25">
      <c r="B123" s="75"/>
      <c r="C123" s="81"/>
      <c r="D123" s="81"/>
      <c r="E123" s="81"/>
      <c r="F123" s="82"/>
      <c r="G123" s="83"/>
      <c r="H123" s="83"/>
    </row>
    <row r="124" spans="2:14" s="41" customFormat="1" ht="13.2" x14ac:dyDescent="0.25">
      <c r="B124" s="75"/>
      <c r="C124" s="81"/>
      <c r="D124" s="81"/>
      <c r="E124" s="81"/>
      <c r="F124" s="82"/>
      <c r="G124" s="83"/>
      <c r="H124" s="83"/>
    </row>
    <row r="125" spans="2:14" s="41" customFormat="1" ht="13.2" x14ac:dyDescent="0.25">
      <c r="B125" s="75"/>
      <c r="C125" s="81"/>
      <c r="D125" s="81"/>
      <c r="E125" s="81"/>
      <c r="F125" s="82"/>
      <c r="G125" s="83"/>
      <c r="H125" s="83"/>
    </row>
    <row r="126" spans="2:14" s="41" customFormat="1" ht="13.2" x14ac:dyDescent="0.25">
      <c r="B126" s="75"/>
      <c r="C126" s="81"/>
      <c r="D126" s="81"/>
      <c r="E126" s="81"/>
      <c r="F126" s="82"/>
      <c r="G126" s="83"/>
      <c r="H126" s="83"/>
    </row>
    <row r="127" spans="2:14" s="41" customFormat="1" ht="13.2" x14ac:dyDescent="0.25">
      <c r="B127" s="75"/>
      <c r="C127" s="81"/>
      <c r="D127" s="81"/>
      <c r="E127" s="81"/>
      <c r="F127" s="82"/>
      <c r="G127" s="83"/>
      <c r="H127" s="83"/>
    </row>
    <row r="128" spans="2:14" s="41" customFormat="1" ht="13.2" x14ac:dyDescent="0.25">
      <c r="B128" s="75"/>
      <c r="C128" s="81"/>
      <c r="D128" s="81"/>
      <c r="E128" s="81"/>
      <c r="F128" s="82"/>
      <c r="G128" s="83"/>
      <c r="H128" s="83"/>
    </row>
    <row r="129" spans="2:14" s="41" customFormat="1" ht="13.2" x14ac:dyDescent="0.25">
      <c r="B129" s="75"/>
      <c r="C129" s="81"/>
      <c r="D129" s="81"/>
      <c r="E129" s="81"/>
      <c r="F129" s="82"/>
      <c r="G129" s="83"/>
      <c r="H129" s="83"/>
    </row>
    <row r="130" spans="2:14" s="41" customFormat="1" ht="13.2" x14ac:dyDescent="0.25">
      <c r="B130" s="75"/>
      <c r="C130" s="81"/>
      <c r="D130" s="81"/>
      <c r="E130" s="81"/>
      <c r="F130" s="82"/>
      <c r="G130" s="83"/>
      <c r="H130" s="83"/>
    </row>
    <row r="131" spans="2:14" s="41" customFormat="1" ht="13.2" x14ac:dyDescent="0.25">
      <c r="B131" s="75"/>
      <c r="C131" s="84"/>
      <c r="D131" s="84"/>
      <c r="E131" s="84"/>
      <c r="F131" s="85"/>
      <c r="G131" s="83"/>
      <c r="H131" s="83"/>
    </row>
    <row r="132" spans="2:14" s="41" customFormat="1" ht="13.2" x14ac:dyDescent="0.25">
      <c r="B132" s="75"/>
      <c r="C132" s="86"/>
      <c r="D132" s="86"/>
      <c r="E132" s="86"/>
      <c r="F132" s="87"/>
      <c r="G132" s="83"/>
      <c r="H132" s="83"/>
    </row>
    <row r="133" spans="2:14" s="41" customFormat="1" ht="13.2" x14ac:dyDescent="0.25">
      <c r="B133" s="75"/>
      <c r="C133" s="81"/>
      <c r="D133" s="81"/>
      <c r="E133" s="81"/>
      <c r="F133" s="82"/>
      <c r="G133" s="83"/>
      <c r="H133" s="83"/>
    </row>
    <row r="134" spans="2:14" s="41" customFormat="1" ht="13.2" x14ac:dyDescent="0.25">
      <c r="B134" s="75"/>
      <c r="C134" s="81"/>
      <c r="D134" s="81"/>
      <c r="E134" s="81"/>
      <c r="F134" s="82"/>
      <c r="G134" s="83"/>
      <c r="H134" s="83"/>
    </row>
    <row r="135" spans="2:14" ht="33" customHeight="1" x14ac:dyDescent="0.25">
      <c r="J135" s="41"/>
      <c r="K135" s="41"/>
      <c r="L135" s="41"/>
      <c r="M135" s="41"/>
      <c r="N135" s="41"/>
    </row>
    <row r="136" spans="2:14" ht="33" customHeight="1" x14ac:dyDescent="0.25">
      <c r="J136" s="41"/>
      <c r="K136" s="41"/>
      <c r="L136" s="41"/>
      <c r="M136" s="41"/>
      <c r="N136" s="41"/>
    </row>
    <row r="137" spans="2:14" ht="33" customHeight="1" x14ac:dyDescent="0.25">
      <c r="J137" s="41"/>
      <c r="K137" s="41"/>
      <c r="L137" s="41"/>
      <c r="M137" s="41"/>
      <c r="N137" s="41"/>
    </row>
  </sheetData>
  <sheetProtection algorithmName="SHA-512" hashValue="WOkos10WP+335T8Nwg95crf2UzQesr03ERxgrQajKBfKGYpX/GKJCwaxUoezMpzjnaedHa9en1RFOGf+1wG6dQ==" saltValue="or3RyHCiId1eju7FZIqUsw==" spinCount="100000" sheet="1"/>
  <mergeCells count="20">
    <mergeCell ref="B84:F84"/>
    <mergeCell ref="B6:F6"/>
    <mergeCell ref="C7:F7"/>
    <mergeCell ref="C79:F79"/>
    <mergeCell ref="C80:F80"/>
    <mergeCell ref="C82:F82"/>
    <mergeCell ref="C85:F85"/>
    <mergeCell ref="C98:F98"/>
    <mergeCell ref="C96:F96"/>
    <mergeCell ref="C95:F95"/>
    <mergeCell ref="B99:H99"/>
    <mergeCell ref="F111:G111"/>
    <mergeCell ref="C107:F107"/>
    <mergeCell ref="B109:F109"/>
    <mergeCell ref="C106:F106"/>
    <mergeCell ref="B100:F100"/>
    <mergeCell ref="C101:F101"/>
    <mergeCell ref="C102:F102"/>
    <mergeCell ref="B105:F105"/>
    <mergeCell ref="G109:H109"/>
  </mergeCells>
  <conditionalFormatting sqref="D8:D78 D86:D94">
    <cfRule type="cellIs" dxfId="8" priority="85" stopIfTrue="1" operator="equal">
      <formula>"CW 2130-R11"</formula>
    </cfRule>
    <cfRule type="cellIs" dxfId="7" priority="86" stopIfTrue="1" operator="equal">
      <formula>"CW 3120-R2"</formula>
    </cfRule>
    <cfRule type="cellIs" dxfId="6" priority="87" stopIfTrue="1" operator="equal">
      <formula>"CW 3240-R7"</formula>
    </cfRule>
  </conditionalFormatting>
  <conditionalFormatting sqref="D81">
    <cfRule type="cellIs" dxfId="5" priority="82" stopIfTrue="1" operator="equal">
      <formula>"CW 2130-R11"</formula>
    </cfRule>
    <cfRule type="cellIs" dxfId="4" priority="83" stopIfTrue="1" operator="equal">
      <formula>"CW 3120-R2"</formula>
    </cfRule>
    <cfRule type="cellIs" dxfId="3" priority="84" stopIfTrue="1" operator="equal">
      <formula>"CW 3240-R7"</formula>
    </cfRule>
  </conditionalFormatting>
  <conditionalFormatting sqref="D97">
    <cfRule type="cellIs" dxfId="2" priority="1" stopIfTrue="1" operator="equal">
      <formula>"CW 2130-R11"</formula>
    </cfRule>
    <cfRule type="cellIs" dxfId="1" priority="2" stopIfTrue="1" operator="equal">
      <formula>"CW 3120-R2"</formula>
    </cfRule>
    <cfRule type="cellIs" dxfId="0" priority="3" stopIfTrue="1" operator="equal">
      <formula>"CW 3240-R7"</formula>
    </cfRule>
  </conditionalFormatting>
  <dataValidations count="3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G8:G35 G50:G78 G37:G39 G42:G48 G86:G94" xr:uid="{06A16B5F-7837-4E14-BB22-7191999549BF}">
      <formula1>IF(G8&gt;=0.01,ROUND(G8,2),0.01)</formula1>
    </dataValidation>
    <dataValidation type="custom" allowBlank="1" showInputMessage="1" showErrorMessage="1" error="If you can enter a Unit  Price in this cell, pLease contact the Contract Administrator immediately!" sqref="G36 G40:G41 G49" xr:uid="{AE77622A-0F49-442E-8EE2-0A7782DA6A88}">
      <formula1>"isblank(G3)"</formula1>
    </dataValidation>
    <dataValidation type="decimal" operator="equal" allowBlank="1" showInputMessage="1" showErrorMessage="1" errorTitle="ENTRY ERROR!" error="Lump Sum Price cannot be more than 15% of the Part 1 - 2026 City Funded Works Total Bid _x000a_Must be greater than 0 and cannot include fractions of a cent. " promptTitle="CAUTION" prompt="Enter your Unit Bid Price._x000a_You do not need to type in the &quot;$&quot;" sqref="G81 G97" xr:uid="{A396F954-AFCC-486A-8EE9-4E8FD30F4415}">
      <formula1>IF(G81&gt;=0.01,ROUND(G81,2),0.01)</formula1>
    </dataValidation>
  </dataValidations>
  <pageMargins left="0.511811023622047" right="0.511811023622047" top="0.70866141732283505" bottom="0.74803149606299202" header="0.23622047244094499" footer="0.23622047244094499"/>
  <pageSetup scale="75" fitToHeight="0" orientation="portrait" r:id="rId1"/>
  <headerFooter alignWithMargins="0">
    <oddHeader xml:space="preserve">&amp;LThe City of Winnipeg
Tender No.533-2026
&amp;C                    &amp;R Bid Submission
Page &amp;P           </oddHeader>
    <oddFooter xml:space="preserve">&amp;R____________________________
Name of Bidder                    </oddFooter>
  </headerFooter>
  <rowBreaks count="2" manualBreakCount="2">
    <brk id="83" max="7" man="1"/>
    <brk id="98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aed363-f87b-4c19-b420-0a7d3eb93a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DE4AF97D7E524D9C3F6D31DA74550A" ma:contentTypeVersion="13" ma:contentTypeDescription="Create a new document." ma:contentTypeScope="" ma:versionID="908738ed24222741a9419c1f003b1ae3">
  <xsd:schema xmlns:xsd="http://www.w3.org/2001/XMLSchema" xmlns:xs="http://www.w3.org/2001/XMLSchema" xmlns:p="http://schemas.microsoft.com/office/2006/metadata/properties" xmlns:ns2="4faed363-f87b-4c19-b420-0a7d3eb93a5a" targetNamespace="http://schemas.microsoft.com/office/2006/metadata/properties" ma:root="true" ma:fieldsID="90f210e55f4976fdb6f1e383ee3cc54a" ns2:_="">
    <xsd:import namespace="4faed363-f87b-4c19-b420-0a7d3eb93a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ed363-f87b-4c19-b420-0a7d3eb93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ffb2afa-0461-4a25-b7e7-e28982f86d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3A1DC7-1FBD-4254-969F-7EEA8D5B9A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554136-820E-4031-A834-8291C1DFF25B}">
  <ds:schemaRefs>
    <ds:schemaRef ds:uri="http://schemas.microsoft.com/office/2006/metadata/properties"/>
    <ds:schemaRef ds:uri="http://schemas.microsoft.com/office/infopath/2007/PartnerControls"/>
    <ds:schemaRef ds:uri="4faed363-f87b-4c19-b420-0a7d3eb93a5a"/>
  </ds:schemaRefs>
</ds:datastoreItem>
</file>

<file path=customXml/itemProps3.xml><?xml version="1.0" encoding="utf-8"?>
<ds:datastoreItem xmlns:ds="http://schemas.openxmlformats.org/officeDocument/2006/customXml" ds:itemID="{F941DC92-7706-4EEC-8E59-B5DCF1ED24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aed363-f87b-4c19-b420-0a7d3eb93a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533-2026</vt:lpstr>
      <vt:lpstr>'533-2026'!Print_Area</vt:lpstr>
      <vt:lpstr>'533-2026'!Print_Area_1</vt:lpstr>
      <vt:lpstr>'533-2026'!Print_Titles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Lorenzo, Robin</dc:creator>
  <cp:keywords/>
  <dc:description>Checked by M. Delmo
Aug 14, 2025
File Size 94.8KB</dc:description>
  <cp:lastModifiedBy>Neirinck, Tim</cp:lastModifiedBy>
  <cp:revision/>
  <cp:lastPrinted>2026-07-15T22:07:10Z</cp:lastPrinted>
  <dcterms:created xsi:type="dcterms:W3CDTF">2025-08-07T19:56:29Z</dcterms:created>
  <dcterms:modified xsi:type="dcterms:W3CDTF">2026-07-15T22:07:33Z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0x01010080DE4AF97D7E524D9C3F6D31DA74550A</vt:lpwstr>
  </property>
  <property fmtid="{D5CDD505-2E9C-101B-9397-08002B2CF9AE}" pid="3" name="MediaServiceImageTags">
    <vt:lpwstr/>
  </property>
</Properties>
</file>